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f8eb19842c923f/Desktop/Great Lakes/2025 Budget/"/>
    </mc:Choice>
  </mc:AlternateContent>
  <xr:revisionPtr revIDLastSave="32" documentId="8_{5C8B97C1-A1C7-4D59-94BC-1A2B1D47698B}" xr6:coauthVersionLast="47" xr6:coauthVersionMax="47" xr10:uidLastSave="{EEEAFDFC-C923-431D-9E6A-FE626A61202A}"/>
  <bookViews>
    <workbookView xWindow="-110" yWindow="-110" windowWidth="19420" windowHeight="10420" xr2:uid="{F06335EC-BF05-4982-BB6C-05D73CEDE68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4" i="1" l="1"/>
  <c r="V54" i="1"/>
  <c r="U54" i="1"/>
  <c r="T54" i="1"/>
  <c r="S54" i="1"/>
  <c r="R54" i="1"/>
  <c r="Q54" i="1"/>
  <c r="P54" i="1"/>
  <c r="O54" i="1"/>
  <c r="N54" i="1"/>
  <c r="M54" i="1"/>
  <c r="L54" i="1"/>
  <c r="H54" i="1"/>
  <c r="F54" i="1"/>
  <c r="D54" i="1"/>
  <c r="C54" i="1"/>
  <c r="H53" i="1"/>
  <c r="G52" i="1"/>
  <c r="G56" i="1" s="1"/>
  <c r="F52" i="1"/>
  <c r="D52" i="1"/>
  <c r="C52" i="1"/>
  <c r="W51" i="1"/>
  <c r="V51" i="1"/>
  <c r="U51" i="1"/>
  <c r="T51" i="1"/>
  <c r="S51" i="1"/>
  <c r="R51" i="1"/>
  <c r="Q51" i="1"/>
  <c r="P51" i="1"/>
  <c r="O51" i="1"/>
  <c r="N51" i="1"/>
  <c r="M51" i="1"/>
  <c r="L51" i="1"/>
  <c r="H51" i="1"/>
  <c r="F51" i="1"/>
  <c r="D51" i="1"/>
  <c r="C51" i="1"/>
  <c r="W50" i="1"/>
  <c r="V50" i="1"/>
  <c r="U50" i="1"/>
  <c r="T50" i="1"/>
  <c r="S50" i="1"/>
  <c r="R50" i="1"/>
  <c r="Q50" i="1"/>
  <c r="P50" i="1"/>
  <c r="O50" i="1"/>
  <c r="N50" i="1"/>
  <c r="M50" i="1"/>
  <c r="L50" i="1"/>
  <c r="H50" i="1"/>
  <c r="F50" i="1"/>
  <c r="D50" i="1"/>
  <c r="C50" i="1"/>
  <c r="W49" i="1"/>
  <c r="V49" i="1"/>
  <c r="U49" i="1"/>
  <c r="T49" i="1"/>
  <c r="S49" i="1"/>
  <c r="AA49" i="1" s="1"/>
  <c r="Q49" i="1"/>
  <c r="P49" i="1"/>
  <c r="O49" i="1"/>
  <c r="N49" i="1"/>
  <c r="M49" i="1"/>
  <c r="L49" i="1"/>
  <c r="H49" i="1"/>
  <c r="F49" i="1"/>
  <c r="D49" i="1"/>
  <c r="C49" i="1"/>
  <c r="W48" i="1"/>
  <c r="V48" i="1"/>
  <c r="U48" i="1"/>
  <c r="T48" i="1"/>
  <c r="S48" i="1"/>
  <c r="R48" i="1"/>
  <c r="Q48" i="1"/>
  <c r="P48" i="1"/>
  <c r="O48" i="1"/>
  <c r="N48" i="1"/>
  <c r="M48" i="1"/>
  <c r="L48" i="1"/>
  <c r="H48" i="1"/>
  <c r="F48" i="1"/>
  <c r="D48" i="1"/>
  <c r="C48" i="1"/>
  <c r="W47" i="1"/>
  <c r="V47" i="1"/>
  <c r="U47" i="1"/>
  <c r="T47" i="1"/>
  <c r="S47" i="1"/>
  <c r="R47" i="1"/>
  <c r="Q47" i="1"/>
  <c r="P47" i="1"/>
  <c r="O47" i="1"/>
  <c r="N47" i="1"/>
  <c r="M47" i="1"/>
  <c r="L47" i="1"/>
  <c r="H47" i="1"/>
  <c r="F47" i="1"/>
  <c r="D47" i="1"/>
  <c r="C47" i="1"/>
  <c r="W46" i="1"/>
  <c r="V46" i="1"/>
  <c r="U46" i="1"/>
  <c r="T46" i="1"/>
  <c r="S46" i="1"/>
  <c r="R46" i="1"/>
  <c r="Q46" i="1"/>
  <c r="P46" i="1"/>
  <c r="O46" i="1"/>
  <c r="N46" i="1"/>
  <c r="M46" i="1"/>
  <c r="L46" i="1"/>
  <c r="H46" i="1"/>
  <c r="F46" i="1"/>
  <c r="D46" i="1"/>
  <c r="C46" i="1"/>
  <c r="W45" i="1"/>
  <c r="V45" i="1"/>
  <c r="U45" i="1"/>
  <c r="T45" i="1"/>
  <c r="S45" i="1"/>
  <c r="R45" i="1"/>
  <c r="Q45" i="1"/>
  <c r="P45" i="1"/>
  <c r="O45" i="1"/>
  <c r="N45" i="1"/>
  <c r="M45" i="1"/>
  <c r="L45" i="1"/>
  <c r="F45" i="1"/>
  <c r="W44" i="1"/>
  <c r="V44" i="1"/>
  <c r="U44" i="1"/>
  <c r="T44" i="1"/>
  <c r="S44" i="1"/>
  <c r="R44" i="1"/>
  <c r="Q44" i="1"/>
  <c r="P44" i="1"/>
  <c r="O44" i="1"/>
  <c r="N44" i="1"/>
  <c r="M44" i="1"/>
  <c r="L44" i="1"/>
  <c r="H44" i="1"/>
  <c r="F44" i="1"/>
  <c r="D44" i="1"/>
  <c r="C44" i="1"/>
  <c r="AB43" i="1"/>
  <c r="AA43" i="1"/>
  <c r="Z43" i="1"/>
  <c r="Y43" i="1"/>
  <c r="H43" i="1"/>
  <c r="F43" i="1"/>
  <c r="D43" i="1"/>
  <c r="C43" i="1"/>
  <c r="W42" i="1"/>
  <c r="V42" i="1"/>
  <c r="U42" i="1"/>
  <c r="T42" i="1"/>
  <c r="S42" i="1"/>
  <c r="R42" i="1"/>
  <c r="Q42" i="1"/>
  <c r="P42" i="1"/>
  <c r="O42" i="1"/>
  <c r="N42" i="1"/>
  <c r="M42" i="1"/>
  <c r="L42" i="1"/>
  <c r="H42" i="1"/>
  <c r="F42" i="1"/>
  <c r="D42" i="1"/>
  <c r="C42" i="1"/>
  <c r="W41" i="1"/>
  <c r="V41" i="1"/>
  <c r="U41" i="1"/>
  <c r="T41" i="1"/>
  <c r="S41" i="1"/>
  <c r="R41" i="1"/>
  <c r="Q41" i="1"/>
  <c r="P41" i="1"/>
  <c r="O41" i="1"/>
  <c r="N41" i="1"/>
  <c r="M41" i="1"/>
  <c r="L41" i="1"/>
  <c r="H41" i="1"/>
  <c r="F41" i="1"/>
  <c r="D41" i="1"/>
  <c r="C41" i="1"/>
  <c r="AB40" i="1"/>
  <c r="AA40" i="1"/>
  <c r="Z40" i="1"/>
  <c r="Y40" i="1"/>
  <c r="H40" i="1"/>
  <c r="F40" i="1"/>
  <c r="D40" i="1"/>
  <c r="C40" i="1"/>
  <c r="Z39" i="1"/>
  <c r="Y39" i="1"/>
  <c r="V39" i="1"/>
  <c r="H39" i="1"/>
  <c r="F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H38" i="1"/>
  <c r="F38" i="1"/>
  <c r="W37" i="1"/>
  <c r="V37" i="1"/>
  <c r="U37" i="1"/>
  <c r="T37" i="1"/>
  <c r="S37" i="1"/>
  <c r="R37" i="1"/>
  <c r="Q37" i="1"/>
  <c r="P37" i="1"/>
  <c r="O37" i="1"/>
  <c r="N37" i="1"/>
  <c r="M37" i="1"/>
  <c r="L37" i="1"/>
  <c r="H37" i="1"/>
  <c r="F37" i="1"/>
  <c r="AB36" i="1"/>
  <c r="AA36" i="1"/>
  <c r="Z36" i="1"/>
  <c r="Y36" i="1"/>
  <c r="H36" i="1"/>
  <c r="F36" i="1"/>
  <c r="D36" i="1"/>
  <c r="C36" i="1"/>
  <c r="AA35" i="1"/>
  <c r="Z35" i="1"/>
  <c r="W35" i="1"/>
  <c r="AB35" i="1" s="1"/>
  <c r="L35" i="1"/>
  <c r="Y35" i="1" s="1"/>
  <c r="H35" i="1"/>
  <c r="F35" i="1"/>
  <c r="D35" i="1"/>
  <c r="C35" i="1"/>
  <c r="W34" i="1"/>
  <c r="AB34" i="1" s="1"/>
  <c r="S34" i="1"/>
  <c r="R34" i="1"/>
  <c r="Q34" i="1"/>
  <c r="P34" i="1"/>
  <c r="O34" i="1"/>
  <c r="M34" i="1"/>
  <c r="L34" i="1"/>
  <c r="H34" i="1"/>
  <c r="F34" i="1"/>
  <c r="D34" i="1"/>
  <c r="C34" i="1"/>
  <c r="W33" i="1"/>
  <c r="AB33" i="1" s="1"/>
  <c r="S33" i="1"/>
  <c r="R33" i="1"/>
  <c r="P33" i="1"/>
  <c r="O33" i="1"/>
  <c r="N33" i="1"/>
  <c r="M33" i="1"/>
  <c r="L33" i="1"/>
  <c r="H33" i="1"/>
  <c r="F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F32" i="1"/>
  <c r="V31" i="1"/>
  <c r="U31" i="1"/>
  <c r="S31" i="1"/>
  <c r="R31" i="1"/>
  <c r="P31" i="1"/>
  <c r="O31" i="1"/>
  <c r="M31" i="1"/>
  <c r="L31" i="1"/>
  <c r="H31" i="1"/>
  <c r="F31" i="1"/>
  <c r="D31" i="1"/>
  <c r="C31" i="1"/>
  <c r="V30" i="1"/>
  <c r="U30" i="1"/>
  <c r="S30" i="1"/>
  <c r="R30" i="1"/>
  <c r="P30" i="1"/>
  <c r="O30" i="1"/>
  <c r="M30" i="1"/>
  <c r="L30" i="1"/>
  <c r="H30" i="1"/>
  <c r="F30" i="1"/>
  <c r="D30" i="1"/>
  <c r="C30" i="1"/>
  <c r="T24" i="1"/>
  <c r="G24" i="1"/>
  <c r="H22" i="1"/>
  <c r="F22" i="1"/>
  <c r="D22" i="1"/>
  <c r="C22" i="1"/>
  <c r="H21" i="1"/>
  <c r="F21" i="1"/>
  <c r="D21" i="1"/>
  <c r="C21" i="1"/>
  <c r="H20" i="1"/>
  <c r="F20" i="1"/>
  <c r="D20" i="1"/>
  <c r="C20" i="1"/>
  <c r="H19" i="1"/>
  <c r="F19" i="1"/>
  <c r="D19" i="1"/>
  <c r="C19" i="1"/>
  <c r="H18" i="1"/>
  <c r="F18" i="1"/>
  <c r="D18" i="1"/>
  <c r="C18" i="1"/>
  <c r="H17" i="1"/>
  <c r="F17" i="1"/>
  <c r="D17" i="1"/>
  <c r="C17" i="1"/>
  <c r="W16" i="1"/>
  <c r="V16" i="1"/>
  <c r="U16" i="1"/>
  <c r="S16" i="1"/>
  <c r="S24" i="1" s="1"/>
  <c r="R16" i="1"/>
  <c r="R24" i="1" s="1"/>
  <c r="Q16" i="1"/>
  <c r="Q24" i="1" s="1"/>
  <c r="P16" i="1"/>
  <c r="P24" i="1" s="1"/>
  <c r="O16" i="1"/>
  <c r="O24" i="1" s="1"/>
  <c r="N16" i="1"/>
  <c r="N24" i="1" s="1"/>
  <c r="M16" i="1"/>
  <c r="M24" i="1" s="1"/>
  <c r="H16" i="1"/>
  <c r="F16" i="1"/>
  <c r="D16" i="1"/>
  <c r="C16" i="1"/>
  <c r="AA15" i="1"/>
  <c r="Z15" i="1"/>
  <c r="W15" i="1"/>
  <c r="W24" i="1" s="1"/>
  <c r="V15" i="1"/>
  <c r="V24" i="1" s="1"/>
  <c r="U15" i="1"/>
  <c r="U24" i="1" s="1"/>
  <c r="L15" i="1"/>
  <c r="Y15" i="1" s="1"/>
  <c r="H15" i="1"/>
  <c r="F15" i="1"/>
  <c r="D15" i="1"/>
  <c r="C15" i="1"/>
  <c r="AB13" i="1"/>
  <c r="AA13" i="1"/>
  <c r="Z13" i="1"/>
  <c r="Y13" i="1"/>
  <c r="H13" i="1"/>
  <c r="F13" i="1"/>
  <c r="D13" i="1"/>
  <c r="C13" i="1"/>
  <c r="AB12" i="1"/>
  <c r="AA12" i="1"/>
  <c r="Z12" i="1"/>
  <c r="Y12" i="1"/>
  <c r="H12" i="1"/>
  <c r="F12" i="1"/>
  <c r="D12" i="1"/>
  <c r="C12" i="1"/>
  <c r="AA38" i="1" l="1"/>
  <c r="Z50" i="1"/>
  <c r="Z51" i="1"/>
  <c r="AA54" i="1"/>
  <c r="AA33" i="1"/>
  <c r="Y34" i="1"/>
  <c r="Y41" i="1"/>
  <c r="Y42" i="1"/>
  <c r="AA45" i="1"/>
  <c r="AA46" i="1"/>
  <c r="AA47" i="1"/>
  <c r="AA48" i="1"/>
  <c r="AA31" i="1"/>
  <c r="AB37" i="1"/>
  <c r="Y44" i="1"/>
  <c r="G58" i="1"/>
  <c r="AA37" i="1"/>
  <c r="AA30" i="1"/>
  <c r="Y31" i="1"/>
  <c r="AA50" i="1"/>
  <c r="AA51" i="1"/>
  <c r="AB54" i="1"/>
  <c r="AB31" i="1"/>
  <c r="Z38" i="1"/>
  <c r="AA41" i="1"/>
  <c r="AA42" i="1"/>
  <c r="AA44" i="1"/>
  <c r="AB45" i="1"/>
  <c r="AB46" i="1"/>
  <c r="AB47" i="1"/>
  <c r="AB48" i="1"/>
  <c r="AB50" i="1"/>
  <c r="AB51" i="1"/>
  <c r="Q56" i="1"/>
  <c r="Q58" i="1" s="1"/>
  <c r="S56" i="1"/>
  <c r="S58" i="1" s="1"/>
  <c r="AA32" i="1"/>
  <c r="Z31" i="1"/>
  <c r="Y32" i="1"/>
  <c r="Y30" i="1"/>
  <c r="T56" i="1"/>
  <c r="T58" i="1" s="1"/>
  <c r="Z34" i="1"/>
  <c r="D56" i="1"/>
  <c r="Y38" i="1"/>
  <c r="AB41" i="1"/>
  <c r="AB42" i="1"/>
  <c r="AB44" i="1"/>
  <c r="Z45" i="1"/>
  <c r="Z47" i="1"/>
  <c r="Z49" i="1"/>
  <c r="AB16" i="1"/>
  <c r="V56" i="1"/>
  <c r="V58" i="1" s="1"/>
  <c r="C24" i="1"/>
  <c r="M56" i="1"/>
  <c r="M58" i="1" s="1"/>
  <c r="Y33" i="1"/>
  <c r="Y37" i="1"/>
  <c r="AB38" i="1"/>
  <c r="Z46" i="1"/>
  <c r="Z48" i="1"/>
  <c r="Y54" i="1"/>
  <c r="U56" i="1"/>
  <c r="U58" i="1" s="1"/>
  <c r="F56" i="1"/>
  <c r="Z32" i="1"/>
  <c r="W56" i="1"/>
  <c r="W58" i="1" s="1"/>
  <c r="H56" i="1"/>
  <c r="D24" i="1"/>
  <c r="O56" i="1"/>
  <c r="O58" i="1" s="1"/>
  <c r="N56" i="1"/>
  <c r="N58" i="1" s="1"/>
  <c r="F24" i="1"/>
  <c r="H24" i="1"/>
  <c r="AA16" i="1"/>
  <c r="AA24" i="1" s="1"/>
  <c r="C56" i="1"/>
  <c r="R56" i="1"/>
  <c r="R58" i="1" s="1"/>
  <c r="P56" i="1"/>
  <c r="P58" i="1" s="1"/>
  <c r="Z33" i="1"/>
  <c r="AA34" i="1"/>
  <c r="Z37" i="1"/>
  <c r="Z41" i="1"/>
  <c r="Z42" i="1"/>
  <c r="Z44" i="1"/>
  <c r="Y45" i="1"/>
  <c r="Y46" i="1"/>
  <c r="Y47" i="1"/>
  <c r="Y48" i="1"/>
  <c r="Y49" i="1"/>
  <c r="AB49" i="1"/>
  <c r="Y50" i="1"/>
  <c r="Y51" i="1"/>
  <c r="Z54" i="1"/>
  <c r="Y16" i="1"/>
  <c r="Y24" i="1" s="1"/>
  <c r="AB30" i="1"/>
  <c r="AB15" i="1"/>
  <c r="Z16" i="1"/>
  <c r="Z24" i="1" s="1"/>
  <c r="L24" i="1"/>
  <c r="AB32" i="1"/>
  <c r="L56" i="1"/>
  <c r="Z30" i="1"/>
  <c r="H58" i="1" l="1"/>
  <c r="Y56" i="1"/>
  <c r="Y58" i="1" s="1"/>
  <c r="D58" i="1"/>
  <c r="F58" i="1"/>
  <c r="Z56" i="1"/>
  <c r="Z58" i="1" s="1"/>
  <c r="AA56" i="1"/>
  <c r="AA58" i="1" s="1"/>
  <c r="L58" i="1"/>
  <c r="AB24" i="1"/>
  <c r="C58" i="1"/>
  <c r="AB56" i="1"/>
  <c r="AB58" i="1" l="1"/>
</calcChain>
</file>

<file path=xl/sharedStrings.xml><?xml version="1.0" encoding="utf-8"?>
<sst xmlns="http://schemas.openxmlformats.org/spreadsheetml/2006/main" count="77" uniqueCount="71">
  <si>
    <t>Great Lakes Unity Regional Conference, Inc.</t>
  </si>
  <si>
    <t>2024 Annual Budget Worksheet</t>
  </si>
  <si>
    <t>Summary of ALL Funds</t>
  </si>
  <si>
    <t>Account Description</t>
  </si>
  <si>
    <t>Actual</t>
  </si>
  <si>
    <t>Budget</t>
  </si>
  <si>
    <t>6 Mos YTD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</si>
  <si>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</si>
  <si>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</si>
  <si>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</si>
  <si>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</si>
  <si>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</si>
  <si>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</si>
  <si>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</si>
  <si>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</si>
  <si>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</si>
  <si>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</si>
  <si>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</si>
  <si>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</si>
  <si>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</si>
  <si>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</si>
  <si>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</si>
  <si>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</si>
  <si>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ALL FUNDS</t>
  </si>
  <si>
    <t>Income</t>
  </si>
  <si>
    <t>INCOME</t>
  </si>
  <si>
    <t>LOVE OFFERINGS</t>
  </si>
  <si>
    <t>LO Churches</t>
  </si>
  <si>
    <t>LO Individuals</t>
  </si>
  <si>
    <t>PROGRAMS &amp; MINISTRIES</t>
  </si>
  <si>
    <t>Attendee Registration/Sponsorship</t>
  </si>
  <si>
    <t>,</t>
  </si>
  <si>
    <t>Comped Registration</t>
  </si>
  <si>
    <t>Program Material Sales</t>
  </si>
  <si>
    <t>Vendor Registration</t>
  </si>
  <si>
    <t>OTHER INCOME</t>
  </si>
  <si>
    <t>Interest</t>
  </si>
  <si>
    <t>Grants Received</t>
  </si>
  <si>
    <t>Refund / Forfeiture Fee</t>
  </si>
  <si>
    <t>Income Totals:</t>
  </si>
  <si>
    <t>Expense</t>
  </si>
  <si>
    <t>EXPENSES</t>
  </si>
  <si>
    <t>TITHES</t>
  </si>
  <si>
    <t>Cash Tithes</t>
  </si>
  <si>
    <t>Grants &amp; Scholarships</t>
  </si>
  <si>
    <t>Facility Rental</t>
  </si>
  <si>
    <t>Contractor Fees &amp; Exps</t>
  </si>
  <si>
    <t>Materials, Print, Promo</t>
  </si>
  <si>
    <t>Travel &amp; Meals</t>
  </si>
  <si>
    <t>EMPLOYEES</t>
  </si>
  <si>
    <t>PAYROLL</t>
  </si>
  <si>
    <t>Manse</t>
  </si>
  <si>
    <t>q666</t>
  </si>
  <si>
    <t>Salary</t>
  </si>
  <si>
    <t>Employer FICA</t>
  </si>
  <si>
    <t>Workers Comp</t>
  </si>
  <si>
    <t>Training &amp; Networking</t>
  </si>
  <si>
    <t>UWM Activities</t>
  </si>
  <si>
    <t>ADMINISTRATION</t>
  </si>
  <si>
    <t>Accounting</t>
  </si>
  <si>
    <t>Bank &amp; Card Fees</t>
  </si>
  <si>
    <t>Branding &amp; Website</t>
  </si>
  <si>
    <t>Insurance (liability)</t>
  </si>
  <si>
    <t>Office Exps &amp; Supplies</t>
  </si>
  <si>
    <t>Postage &amp; Shipping</t>
  </si>
  <si>
    <t>Gifts, Honoraria</t>
  </si>
  <si>
    <t>Dues/Subscriptions</t>
  </si>
  <si>
    <t>Software &amp; Technology</t>
  </si>
  <si>
    <t>Expense Totals:</t>
  </si>
  <si>
    <t>Excess (Deficit)</t>
  </si>
  <si>
    <t>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</si>
</sst>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.6999999999999993"/>
      <color indexed="8"/>
      <name val="Arial"/>
      <family val="2"/>
    </font>
    <font>
      <sz val="9.5"/>
      <color indexed="8"/>
      <name val="Arial"/>
      <family val="2"/>
    </font>
    <font>
      <sz val="9.6999999999999993"/>
      <color indexed="8"/>
      <name val="Arial"/>
      <family val="2"/>
    </font>
    <font>
      <b/>
      <sz val="9.5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3" fillId="0" borderId="0" xfId="1" applyNumberFormat="1" applyFont="1"/>
    <xf numFmtId="38" fontId="0" fillId="0" borderId="0" xfId="0" applyNumberFormat="1"/>
    <xf numFmtId="37" fontId="3" fillId="0" borderId="0" xfId="1" applyNumberFormat="1" applyFont="1"/>
    <xf numFmtId="37" fontId="0" fillId="0" borderId="0" xfId="0" applyNumberFormat="1"/>
    <xf numFmtId="37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5" fillId="0" borderId="0" xfId="1" applyNumberFormat="1" applyFont="1"/>
    <xf numFmtId="0" fontId="6" fillId="0" borderId="0" xfId="0" applyFont="1"/>
    <xf numFmtId="164" fontId="6" fillId="0" borderId="0" xfId="0" applyNumberFormat="1" applyFont="1"/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4f8eb19842c923f/Desktop/Great%20Lakes/2024%20Budget%20-%20ALL%20Funds%20-%20Annual%20Budget%20Worksheet%20-%20By%20Month%20(1).xlsx" TargetMode="External"/><Relationship Id="rId1" Type="http://schemas.openxmlformats.org/officeDocument/2006/relationships/externalLinkPath" Target="Great%20Lakes/2024%20Budget%20-%20ALL%20Funds%20-%20Annual%20Budget%20Worksheet%20-%20By%20Month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Funds"/>
      <sheetName val=" General"/>
      <sheetName val="OLED DO NOT USE"/>
      <sheetName val=" CONF"/>
      <sheetName val="Min Cons"/>
      <sheetName val="YMT DO NOT USE"/>
      <sheetName val="Youth Min"/>
    </sheetNames>
    <sheetDataSet>
      <sheetData sheetId="0"/>
      <sheetData sheetId="1">
        <row r="12">
          <cell r="C12">
            <v>102238</v>
          </cell>
          <cell r="D12">
            <v>117740</v>
          </cell>
          <cell r="E12">
            <v>105000</v>
          </cell>
          <cell r="F12">
            <v>120000</v>
          </cell>
        </row>
        <row r="13">
          <cell r="C13">
            <v>11579</v>
          </cell>
          <cell r="D13">
            <v>4838</v>
          </cell>
          <cell r="E13">
            <v>5000</v>
          </cell>
          <cell r="F13">
            <v>12000</v>
          </cell>
        </row>
        <row r="15">
          <cell r="C15"/>
          <cell r="D15"/>
          <cell r="E15"/>
          <cell r="F15"/>
        </row>
        <row r="16">
          <cell r="C16"/>
          <cell r="D16"/>
          <cell r="E16"/>
          <cell r="F16"/>
        </row>
        <row r="17">
          <cell r="C17"/>
          <cell r="D17"/>
          <cell r="E17"/>
          <cell r="F17"/>
        </row>
        <row r="18">
          <cell r="C18"/>
          <cell r="D18"/>
          <cell r="E18"/>
          <cell r="F18"/>
        </row>
        <row r="19">
          <cell r="C19"/>
          <cell r="D19"/>
          <cell r="E19"/>
          <cell r="F19"/>
        </row>
        <row r="20">
          <cell r="C20">
            <v>6</v>
          </cell>
          <cell r="D20">
            <v>0</v>
          </cell>
          <cell r="E20">
            <v>0</v>
          </cell>
          <cell r="F20">
            <v>0</v>
          </cell>
        </row>
        <row r="21">
          <cell r="C21"/>
          <cell r="D21"/>
          <cell r="E21"/>
          <cell r="F21">
            <v>0</v>
          </cell>
        </row>
        <row r="22">
          <cell r="C22"/>
          <cell r="D22"/>
          <cell r="E22"/>
          <cell r="F22"/>
        </row>
        <row r="30">
          <cell r="C30">
            <v>7474</v>
          </cell>
          <cell r="D30">
            <v>11733</v>
          </cell>
          <cell r="E30">
            <v>10451</v>
          </cell>
          <cell r="F30">
            <v>12915</v>
          </cell>
          <cell r="H30"/>
          <cell r="I30"/>
          <cell r="K30"/>
          <cell r="L30"/>
          <cell r="N30"/>
          <cell r="O30"/>
          <cell r="Q30"/>
          <cell r="R30"/>
        </row>
        <row r="31">
          <cell r="C31">
            <v>1080</v>
          </cell>
          <cell r="D31">
            <v>1304</v>
          </cell>
          <cell r="E31">
            <v>1161</v>
          </cell>
          <cell r="F31">
            <v>1435</v>
          </cell>
          <cell r="H31"/>
          <cell r="I31"/>
          <cell r="K31"/>
          <cell r="L31"/>
          <cell r="N31"/>
          <cell r="O31"/>
          <cell r="Q31"/>
          <cell r="R31"/>
        </row>
        <row r="32">
          <cell r="E32"/>
          <cell r="F32"/>
        </row>
        <row r="33">
          <cell r="C33"/>
          <cell r="D33"/>
          <cell r="E33"/>
          <cell r="F33"/>
        </row>
        <row r="34">
          <cell r="C34"/>
          <cell r="D34"/>
          <cell r="E34"/>
          <cell r="F34"/>
        </row>
        <row r="35">
          <cell r="C35"/>
          <cell r="D35"/>
          <cell r="E35"/>
          <cell r="F35">
            <v>0</v>
          </cell>
        </row>
        <row r="36">
          <cell r="C36"/>
          <cell r="D36">
            <v>6200</v>
          </cell>
          <cell r="E36">
            <v>6500</v>
          </cell>
          <cell r="F36">
            <v>0</v>
          </cell>
        </row>
        <row r="37">
          <cell r="E37"/>
          <cell r="F37"/>
        </row>
        <row r="38">
          <cell r="E38"/>
          <cell r="F38"/>
        </row>
        <row r="39">
          <cell r="C39">
            <v>1125</v>
          </cell>
          <cell r="D39">
            <v>10800</v>
          </cell>
          <cell r="E39">
            <v>0</v>
          </cell>
          <cell r="F39">
            <v>0</v>
          </cell>
          <cell r="R39"/>
        </row>
        <row r="40">
          <cell r="C40">
            <v>9225</v>
          </cell>
          <cell r="D40">
            <v>9000</v>
          </cell>
          <cell r="E40">
            <v>9000</v>
          </cell>
          <cell r="F40">
            <v>11700</v>
          </cell>
        </row>
        <row r="41">
          <cell r="C41">
            <v>706</v>
          </cell>
          <cell r="D41">
            <v>689</v>
          </cell>
          <cell r="E41">
            <v>698</v>
          </cell>
          <cell r="F41">
            <v>895.05</v>
          </cell>
          <cell r="H41">
            <v>74.587499999999991</v>
          </cell>
          <cell r="I41">
            <v>74.587499999999991</v>
          </cell>
          <cell r="J41">
            <v>74.587499999999991</v>
          </cell>
          <cell r="K41">
            <v>74.587499999999991</v>
          </cell>
          <cell r="L41">
            <v>74.587499999999991</v>
          </cell>
          <cell r="M41">
            <v>74.587499999999991</v>
          </cell>
          <cell r="N41">
            <v>74.587499999999991</v>
          </cell>
          <cell r="O41">
            <v>74.587499999999991</v>
          </cell>
          <cell r="P41">
            <v>74.587499999999991</v>
          </cell>
          <cell r="Q41">
            <v>74.587499999999991</v>
          </cell>
          <cell r="R41">
            <v>74.587499999999991</v>
          </cell>
          <cell r="S41">
            <v>74.587499999999991</v>
          </cell>
        </row>
        <row r="42">
          <cell r="C42"/>
          <cell r="D42"/>
          <cell r="E42"/>
          <cell r="F42"/>
        </row>
        <row r="43">
          <cell r="C43"/>
          <cell r="D43">
            <v>0</v>
          </cell>
          <cell r="E43">
            <v>0</v>
          </cell>
          <cell r="F43">
            <v>0</v>
          </cell>
        </row>
        <row r="44">
          <cell r="C44"/>
          <cell r="D44">
            <v>0</v>
          </cell>
          <cell r="E44">
            <v>0</v>
          </cell>
          <cell r="F44">
            <v>0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</row>
        <row r="45">
          <cell r="E45"/>
        </row>
        <row r="46">
          <cell r="C46">
            <v>3375</v>
          </cell>
          <cell r="D46">
            <v>0</v>
          </cell>
          <cell r="E46">
            <v>4500</v>
          </cell>
          <cell r="F46">
            <v>4500</v>
          </cell>
          <cell r="H46">
            <v>375</v>
          </cell>
          <cell r="I46">
            <v>375</v>
          </cell>
          <cell r="J46">
            <v>375</v>
          </cell>
          <cell r="K46">
            <v>375</v>
          </cell>
          <cell r="L46">
            <v>375</v>
          </cell>
          <cell r="M46">
            <v>375</v>
          </cell>
          <cell r="N46">
            <v>375</v>
          </cell>
          <cell r="O46">
            <v>375</v>
          </cell>
          <cell r="P46">
            <v>375</v>
          </cell>
          <cell r="Q46">
            <v>375</v>
          </cell>
          <cell r="R46">
            <v>375</v>
          </cell>
          <cell r="S46">
            <v>375</v>
          </cell>
        </row>
        <row r="47">
          <cell r="C47">
            <v>787</v>
          </cell>
          <cell r="D47">
            <v>900</v>
          </cell>
          <cell r="E47">
            <v>900</v>
          </cell>
          <cell r="F47">
            <v>1000</v>
          </cell>
          <cell r="H47">
            <v>83.333333333333329</v>
          </cell>
          <cell r="I47">
            <v>83.333333333333329</v>
          </cell>
          <cell r="J47">
            <v>83.333333333333329</v>
          </cell>
          <cell r="K47">
            <v>83.333333333333329</v>
          </cell>
          <cell r="L47">
            <v>83.333333333333329</v>
          </cell>
          <cell r="M47">
            <v>83.333333333333329</v>
          </cell>
          <cell r="N47">
            <v>83.333333333333329</v>
          </cell>
          <cell r="O47">
            <v>83.333333333333329</v>
          </cell>
          <cell r="P47">
            <v>83.333333333333329</v>
          </cell>
          <cell r="Q47">
            <v>83.333333333333329</v>
          </cell>
          <cell r="R47">
            <v>83.333333333333329</v>
          </cell>
          <cell r="S47">
            <v>83.333333333333329</v>
          </cell>
        </row>
        <row r="48">
          <cell r="C48"/>
          <cell r="D48">
            <v>395</v>
          </cell>
          <cell r="E48">
            <v>1395</v>
          </cell>
          <cell r="F48">
            <v>1500</v>
          </cell>
          <cell r="H48"/>
          <cell r="I48"/>
          <cell r="J48"/>
          <cell r="K48"/>
          <cell r="L48"/>
          <cell r="M48">
            <v>1000</v>
          </cell>
          <cell r="N48"/>
          <cell r="O48"/>
          <cell r="P48">
            <v>395</v>
          </cell>
          <cell r="Q48"/>
          <cell r="R48"/>
          <cell r="S48"/>
        </row>
        <row r="49">
          <cell r="C49">
            <v>610</v>
          </cell>
          <cell r="D49">
            <v>600</v>
          </cell>
          <cell r="E49">
            <v>800</v>
          </cell>
          <cell r="F49">
            <v>800</v>
          </cell>
          <cell r="H49"/>
          <cell r="I49"/>
          <cell r="J49"/>
          <cell r="K49"/>
          <cell r="L49"/>
          <cell r="M49"/>
          <cell r="O49"/>
          <cell r="P49"/>
          <cell r="Q49"/>
          <cell r="R49"/>
          <cell r="S49"/>
        </row>
        <row r="50">
          <cell r="C50">
            <v>1911</v>
          </cell>
          <cell r="D50">
            <v>1200</v>
          </cell>
          <cell r="E50">
            <v>1200</v>
          </cell>
          <cell r="F50">
            <v>2100</v>
          </cell>
          <cell r="H50"/>
          <cell r="I50"/>
          <cell r="J50"/>
          <cell r="K50"/>
          <cell r="L50"/>
          <cell r="M50"/>
          <cell r="N50">
            <v>400</v>
          </cell>
          <cell r="O50">
            <v>400</v>
          </cell>
          <cell r="P50">
            <v>400</v>
          </cell>
          <cell r="Q50"/>
          <cell r="R50"/>
          <cell r="S50"/>
        </row>
        <row r="51">
          <cell r="C51">
            <v>281</v>
          </cell>
          <cell r="D51">
            <v>400</v>
          </cell>
          <cell r="E51">
            <v>500</v>
          </cell>
          <cell r="F51">
            <v>500</v>
          </cell>
          <cell r="H51"/>
          <cell r="I51"/>
          <cell r="J51"/>
          <cell r="K51"/>
          <cell r="L51"/>
          <cell r="M51"/>
          <cell r="N51"/>
          <cell r="O51">
            <v>250</v>
          </cell>
          <cell r="P51">
            <v>250</v>
          </cell>
          <cell r="Q51"/>
          <cell r="R51"/>
          <cell r="S51"/>
        </row>
        <row r="52">
          <cell r="C52">
            <v>400</v>
          </cell>
          <cell r="D52">
            <v>0</v>
          </cell>
          <cell r="E52">
            <v>0</v>
          </cell>
          <cell r="F52">
            <v>0</v>
          </cell>
        </row>
        <row r="53">
          <cell r="F53">
            <v>1155</v>
          </cell>
        </row>
        <row r="54">
          <cell r="C54">
            <v>2483</v>
          </cell>
          <cell r="D54">
            <v>961</v>
          </cell>
          <cell r="E54">
            <v>1000</v>
          </cell>
          <cell r="F54">
            <v>2500</v>
          </cell>
          <cell r="H54">
            <v>208.33333333333334</v>
          </cell>
          <cell r="I54">
            <v>208.33333333333334</v>
          </cell>
          <cell r="J54">
            <v>208.33333333333334</v>
          </cell>
          <cell r="K54">
            <v>208.33333333333334</v>
          </cell>
          <cell r="L54">
            <v>208.33333333333334</v>
          </cell>
          <cell r="M54">
            <v>208.33333333333334</v>
          </cell>
          <cell r="N54">
            <v>208.33333333333334</v>
          </cell>
          <cell r="O54">
            <v>208.33333333333334</v>
          </cell>
          <cell r="P54">
            <v>208.33333333333334</v>
          </cell>
          <cell r="Q54">
            <v>208.33333333333334</v>
          </cell>
          <cell r="R54">
            <v>208.33333333333334</v>
          </cell>
          <cell r="S54">
            <v>208.33333333333334</v>
          </cell>
        </row>
      </sheetData>
      <sheetData sheetId="2">
        <row r="12">
          <cell r="C12"/>
          <cell r="D12"/>
        </row>
        <row r="13">
          <cell r="C13"/>
          <cell r="D13"/>
        </row>
        <row r="15">
          <cell r="C15"/>
          <cell r="D15">
            <v>0</v>
          </cell>
        </row>
        <row r="16">
          <cell r="C16"/>
          <cell r="D16"/>
        </row>
        <row r="17">
          <cell r="C17"/>
          <cell r="D17"/>
          <cell r="F17"/>
        </row>
        <row r="18">
          <cell r="C18"/>
          <cell r="D18"/>
          <cell r="F18"/>
        </row>
        <row r="19">
          <cell r="C19"/>
          <cell r="D19"/>
          <cell r="F19"/>
        </row>
        <row r="20">
          <cell r="C20"/>
          <cell r="D20"/>
          <cell r="F20"/>
        </row>
        <row r="21">
          <cell r="C21"/>
          <cell r="D21"/>
          <cell r="F21"/>
        </row>
        <row r="22">
          <cell r="C22"/>
          <cell r="D22"/>
          <cell r="F22"/>
        </row>
        <row r="30">
          <cell r="C30"/>
          <cell r="D30"/>
        </row>
        <row r="31">
          <cell r="C31"/>
          <cell r="D31"/>
        </row>
        <row r="33">
          <cell r="C33"/>
          <cell r="D33"/>
        </row>
        <row r="34">
          <cell r="C34">
            <v>1100</v>
          </cell>
          <cell r="D34">
            <v>0</v>
          </cell>
        </row>
        <row r="35">
          <cell r="C35"/>
          <cell r="D35"/>
        </row>
        <row r="36">
          <cell r="C36"/>
          <cell r="D36"/>
        </row>
        <row r="39">
          <cell r="C39"/>
          <cell r="D39"/>
        </row>
        <row r="40">
          <cell r="C40"/>
          <cell r="D40"/>
        </row>
        <row r="41">
          <cell r="C41"/>
          <cell r="D41"/>
        </row>
        <row r="42">
          <cell r="C42"/>
          <cell r="D42"/>
        </row>
        <row r="43">
          <cell r="C43"/>
          <cell r="D43"/>
        </row>
        <row r="44">
          <cell r="C44"/>
          <cell r="D44"/>
        </row>
        <row r="46">
          <cell r="C46"/>
          <cell r="D46"/>
        </row>
        <row r="47">
          <cell r="C47">
            <v>40</v>
          </cell>
          <cell r="D47">
            <v>0</v>
          </cell>
        </row>
        <row r="48">
          <cell r="C48"/>
          <cell r="D48"/>
        </row>
        <row r="49">
          <cell r="C49"/>
          <cell r="D49"/>
        </row>
        <row r="50">
          <cell r="C50"/>
          <cell r="D50"/>
        </row>
        <row r="51">
          <cell r="C51"/>
          <cell r="D51"/>
        </row>
        <row r="52">
          <cell r="C52"/>
          <cell r="D52"/>
        </row>
      </sheetData>
      <sheetData sheetId="3">
        <row r="12">
          <cell r="C12">
            <v>0</v>
          </cell>
          <cell r="D12">
            <v>15</v>
          </cell>
          <cell r="E12">
            <v>0</v>
          </cell>
          <cell r="F12">
            <v>5000</v>
          </cell>
        </row>
        <row r="13">
          <cell r="C13">
            <v>0</v>
          </cell>
          <cell r="D13">
            <v>2500</v>
          </cell>
          <cell r="E13">
            <v>2500</v>
          </cell>
          <cell r="F13">
            <v>2500</v>
          </cell>
        </row>
        <row r="15">
          <cell r="C15">
            <v>7293</v>
          </cell>
          <cell r="D15">
            <v>18000</v>
          </cell>
          <cell r="E15">
            <v>20000</v>
          </cell>
          <cell r="F15">
            <v>14300</v>
          </cell>
          <cell r="H15"/>
          <cell r="Q15"/>
          <cell r="R15"/>
          <cell r="S15"/>
        </row>
        <row r="16">
          <cell r="C16"/>
          <cell r="D16">
            <v>-3000</v>
          </cell>
          <cell r="E16">
            <v>-4000</v>
          </cell>
          <cell r="F16">
            <v>-2600</v>
          </cell>
          <cell r="I16"/>
          <cell r="J16"/>
          <cell r="K16"/>
          <cell r="L16"/>
          <cell r="M16"/>
          <cell r="N16"/>
          <cell r="O16"/>
          <cell r="Q16"/>
          <cell r="R16"/>
          <cell r="S16"/>
        </row>
        <row r="17">
          <cell r="C17"/>
          <cell r="D17"/>
          <cell r="E17"/>
          <cell r="F17"/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/>
          <cell r="D19"/>
          <cell r="E19"/>
          <cell r="F19"/>
        </row>
        <row r="20">
          <cell r="C20"/>
          <cell r="D20"/>
          <cell r="E20"/>
          <cell r="F20"/>
        </row>
        <row r="21">
          <cell r="C21"/>
          <cell r="D21"/>
          <cell r="E21"/>
          <cell r="F21"/>
        </row>
        <row r="22">
          <cell r="C22">
            <v>0</v>
          </cell>
          <cell r="D22"/>
          <cell r="E22"/>
          <cell r="F22"/>
        </row>
        <row r="30">
          <cell r="C30"/>
          <cell r="D30"/>
          <cell r="E30"/>
          <cell r="F30"/>
        </row>
        <row r="31">
          <cell r="C31"/>
          <cell r="D31"/>
          <cell r="E31"/>
          <cell r="F31"/>
        </row>
        <row r="32">
          <cell r="E32"/>
          <cell r="F32"/>
        </row>
        <row r="33">
          <cell r="C33">
            <v>15274.33</v>
          </cell>
          <cell r="D33">
            <v>4400</v>
          </cell>
          <cell r="E33">
            <v>4400</v>
          </cell>
          <cell r="F33">
            <v>16801.400000000001</v>
          </cell>
          <cell r="H33"/>
          <cell r="I33"/>
          <cell r="J33"/>
          <cell r="K33"/>
          <cell r="L33"/>
          <cell r="N33"/>
          <cell r="O33"/>
          <cell r="S33"/>
        </row>
        <row r="34">
          <cell r="C34">
            <v>6853</v>
          </cell>
          <cell r="D34">
            <v>5100</v>
          </cell>
          <cell r="E34">
            <v>5000</v>
          </cell>
          <cell r="F34">
            <v>5750</v>
          </cell>
          <cell r="H34"/>
          <cell r="I34"/>
          <cell r="K34"/>
          <cell r="L34"/>
          <cell r="M34"/>
          <cell r="N34"/>
          <cell r="O34"/>
          <cell r="S34"/>
        </row>
        <row r="35">
          <cell r="C35">
            <v>851</v>
          </cell>
          <cell r="D35">
            <v>500</v>
          </cell>
          <cell r="E35">
            <v>500</v>
          </cell>
          <cell r="F35">
            <v>937.2</v>
          </cell>
          <cell r="H35"/>
          <cell r="S35"/>
        </row>
        <row r="36">
          <cell r="C36"/>
          <cell r="D36"/>
          <cell r="E36"/>
          <cell r="F36"/>
        </row>
        <row r="37">
          <cell r="E37"/>
          <cell r="F37"/>
        </row>
        <row r="38">
          <cell r="E38"/>
          <cell r="F38"/>
        </row>
        <row r="39">
          <cell r="C39"/>
          <cell r="D39"/>
          <cell r="E39"/>
          <cell r="F39"/>
        </row>
        <row r="40">
          <cell r="C40"/>
          <cell r="D40"/>
          <cell r="E40"/>
          <cell r="F40"/>
        </row>
        <row r="41">
          <cell r="C41"/>
          <cell r="D41"/>
          <cell r="E41"/>
          <cell r="F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</row>
        <row r="42">
          <cell r="C42"/>
          <cell r="D42"/>
          <cell r="E42"/>
          <cell r="F42"/>
        </row>
        <row r="43">
          <cell r="C43"/>
          <cell r="D43"/>
          <cell r="E43"/>
          <cell r="F43"/>
        </row>
        <row r="44">
          <cell r="C44"/>
          <cell r="D44"/>
          <cell r="E44"/>
          <cell r="F44"/>
        </row>
        <row r="45">
          <cell r="E45"/>
        </row>
        <row r="46">
          <cell r="C46"/>
          <cell r="D46"/>
          <cell r="E46"/>
          <cell r="F46"/>
        </row>
        <row r="47">
          <cell r="C47"/>
          <cell r="D47">
            <v>500</v>
          </cell>
          <cell r="E47">
            <v>250</v>
          </cell>
          <cell r="F47">
            <v>250</v>
          </cell>
          <cell r="H47"/>
          <cell r="I47"/>
          <cell r="J47"/>
          <cell r="K47"/>
          <cell r="L47"/>
          <cell r="M47"/>
          <cell r="N47"/>
          <cell r="O47"/>
          <cell r="P47">
            <v>117.5</v>
          </cell>
          <cell r="Q47">
            <v>122.5</v>
          </cell>
          <cell r="R47">
            <v>10</v>
          </cell>
          <cell r="S47"/>
        </row>
        <row r="48">
          <cell r="C48"/>
          <cell r="D48"/>
          <cell r="E48"/>
          <cell r="F48"/>
        </row>
        <row r="49">
          <cell r="C49"/>
          <cell r="D49"/>
          <cell r="E49"/>
          <cell r="F49"/>
        </row>
        <row r="50">
          <cell r="C50"/>
          <cell r="D50">
            <v>150</v>
          </cell>
          <cell r="E50">
            <v>150</v>
          </cell>
          <cell r="F50">
            <v>150</v>
          </cell>
          <cell r="H50"/>
          <cell r="I50"/>
          <cell r="J50"/>
          <cell r="K50"/>
          <cell r="L50"/>
          <cell r="M50"/>
          <cell r="N50"/>
          <cell r="O50"/>
          <cell r="P50">
            <v>70.5</v>
          </cell>
          <cell r="Q50">
            <v>73.5</v>
          </cell>
          <cell r="R50">
            <v>6</v>
          </cell>
          <cell r="S50"/>
        </row>
        <row r="51">
          <cell r="C51"/>
          <cell r="D51"/>
          <cell r="E51"/>
          <cell r="F51"/>
        </row>
        <row r="53">
          <cell r="F53"/>
        </row>
        <row r="54">
          <cell r="C54"/>
          <cell r="D54">
            <v>2000</v>
          </cell>
          <cell r="E54">
            <v>0</v>
          </cell>
          <cell r="F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</row>
      </sheetData>
      <sheetData sheetId="4">
        <row r="12">
          <cell r="C12"/>
          <cell r="D12"/>
          <cell r="E12"/>
          <cell r="F12"/>
        </row>
        <row r="13">
          <cell r="C13"/>
          <cell r="D13"/>
          <cell r="E13"/>
          <cell r="F13"/>
        </row>
        <row r="15">
          <cell r="C15"/>
          <cell r="D15"/>
          <cell r="E15"/>
          <cell r="F15"/>
        </row>
        <row r="16">
          <cell r="C16"/>
          <cell r="D16"/>
          <cell r="E16"/>
          <cell r="F16"/>
        </row>
        <row r="17">
          <cell r="C17"/>
          <cell r="D17"/>
          <cell r="E17"/>
          <cell r="F17"/>
        </row>
        <row r="18">
          <cell r="C18"/>
          <cell r="D18"/>
          <cell r="E18"/>
          <cell r="F18"/>
        </row>
        <row r="19">
          <cell r="C19"/>
          <cell r="D19"/>
          <cell r="E19"/>
          <cell r="F19"/>
        </row>
        <row r="20">
          <cell r="C20"/>
          <cell r="D20"/>
          <cell r="E20"/>
          <cell r="F20"/>
        </row>
        <row r="21">
          <cell r="C21"/>
          <cell r="D21"/>
          <cell r="E21"/>
          <cell r="F21"/>
        </row>
        <row r="22">
          <cell r="C22"/>
          <cell r="D22"/>
          <cell r="E22"/>
          <cell r="F22"/>
        </row>
        <row r="30">
          <cell r="C30"/>
          <cell r="D30"/>
          <cell r="E30"/>
          <cell r="F30"/>
        </row>
        <row r="31">
          <cell r="C31"/>
          <cell r="D31"/>
          <cell r="E31"/>
          <cell r="F31"/>
        </row>
        <row r="32">
          <cell r="E32"/>
          <cell r="F32"/>
        </row>
        <row r="33">
          <cell r="C33"/>
          <cell r="D33"/>
          <cell r="E33"/>
          <cell r="F33"/>
        </row>
        <row r="34">
          <cell r="C34"/>
          <cell r="D34"/>
          <cell r="E34"/>
          <cell r="F34"/>
        </row>
        <row r="35">
          <cell r="C35">
            <v>0</v>
          </cell>
          <cell r="D35">
            <v>0</v>
          </cell>
          <cell r="E35"/>
          <cell r="F35"/>
        </row>
        <row r="36">
          <cell r="C36">
            <v>3654</v>
          </cell>
          <cell r="D36">
            <v>3500</v>
          </cell>
          <cell r="E36">
            <v>3500</v>
          </cell>
          <cell r="F36">
            <v>4000</v>
          </cell>
        </row>
        <row r="37">
          <cell r="E37"/>
          <cell r="F37"/>
        </row>
        <row r="38">
          <cell r="E38"/>
          <cell r="F38"/>
        </row>
        <row r="39">
          <cell r="C39">
            <v>23269</v>
          </cell>
          <cell r="D39">
            <v>20504</v>
          </cell>
          <cell r="E39">
            <v>23520</v>
          </cell>
          <cell r="F39">
            <v>23520</v>
          </cell>
          <cell r="R39">
            <v>1960</v>
          </cell>
        </row>
        <row r="40">
          <cell r="C40"/>
          <cell r="D40"/>
          <cell r="E40"/>
          <cell r="F40"/>
        </row>
        <row r="41">
          <cell r="C41"/>
          <cell r="D41"/>
          <cell r="E41"/>
          <cell r="F41"/>
        </row>
        <row r="42">
          <cell r="C42"/>
          <cell r="D42"/>
          <cell r="E42"/>
          <cell r="F42"/>
        </row>
        <row r="43">
          <cell r="C43">
            <v>270</v>
          </cell>
          <cell r="D43">
            <v>2000</v>
          </cell>
          <cell r="E43">
            <v>2000</v>
          </cell>
          <cell r="F43">
            <v>1000</v>
          </cell>
        </row>
        <row r="44">
          <cell r="C44">
            <v>0</v>
          </cell>
          <cell r="D44">
            <v>2000</v>
          </cell>
          <cell r="E44">
            <v>2000</v>
          </cell>
          <cell r="F44">
            <v>2000</v>
          </cell>
          <cell r="H44">
            <v>167</v>
          </cell>
          <cell r="I44">
            <v>167</v>
          </cell>
          <cell r="J44">
            <v>166</v>
          </cell>
          <cell r="K44">
            <v>167</v>
          </cell>
          <cell r="L44">
            <v>167</v>
          </cell>
          <cell r="M44">
            <v>166</v>
          </cell>
          <cell r="N44">
            <v>167</v>
          </cell>
          <cell r="O44">
            <v>167</v>
          </cell>
          <cell r="P44">
            <v>166</v>
          </cell>
          <cell r="Q44">
            <v>167</v>
          </cell>
          <cell r="R44">
            <v>167</v>
          </cell>
          <cell r="S44">
            <v>166</v>
          </cell>
        </row>
        <row r="45">
          <cell r="E45"/>
        </row>
        <row r="46">
          <cell r="C46"/>
          <cell r="D46"/>
          <cell r="E46"/>
          <cell r="F46"/>
        </row>
        <row r="47">
          <cell r="C47"/>
          <cell r="D47"/>
          <cell r="E47"/>
          <cell r="F47"/>
        </row>
        <row r="48">
          <cell r="C48"/>
          <cell r="D48"/>
          <cell r="E48"/>
          <cell r="F48"/>
        </row>
        <row r="49">
          <cell r="C49"/>
          <cell r="D49"/>
          <cell r="E49"/>
          <cell r="F49"/>
        </row>
        <row r="50">
          <cell r="C50">
            <v>0</v>
          </cell>
          <cell r="D50">
            <v>200</v>
          </cell>
          <cell r="E50"/>
          <cell r="F50">
            <v>200</v>
          </cell>
        </row>
        <row r="51">
          <cell r="C51"/>
          <cell r="D51"/>
          <cell r="E51"/>
          <cell r="F51"/>
        </row>
        <row r="53">
          <cell r="F53"/>
        </row>
        <row r="54">
          <cell r="C54">
            <v>70</v>
          </cell>
          <cell r="D54"/>
          <cell r="E54"/>
          <cell r="F54"/>
        </row>
      </sheetData>
      <sheetData sheetId="5">
        <row r="12">
          <cell r="D12">
            <v>811</v>
          </cell>
          <cell r="E12">
            <v>900</v>
          </cell>
        </row>
        <row r="13">
          <cell r="D13"/>
          <cell r="E13">
            <v>0</v>
          </cell>
        </row>
        <row r="15">
          <cell r="D15">
            <v>395</v>
          </cell>
          <cell r="E15">
            <v>1210</v>
          </cell>
        </row>
        <row r="16">
          <cell r="D16"/>
          <cell r="E16"/>
        </row>
        <row r="17">
          <cell r="D17"/>
          <cell r="E17"/>
          <cell r="G17"/>
        </row>
        <row r="18">
          <cell r="D18"/>
          <cell r="E18"/>
          <cell r="G18"/>
        </row>
        <row r="19">
          <cell r="D19"/>
          <cell r="E19"/>
          <cell r="G19"/>
        </row>
        <row r="20">
          <cell r="D20"/>
          <cell r="E20"/>
          <cell r="G20"/>
        </row>
        <row r="21">
          <cell r="D21"/>
          <cell r="E21"/>
          <cell r="G21"/>
        </row>
        <row r="22">
          <cell r="D22"/>
          <cell r="E22"/>
          <cell r="G22"/>
        </row>
        <row r="30">
          <cell r="D30"/>
          <cell r="E30"/>
        </row>
        <row r="31">
          <cell r="D31"/>
          <cell r="E31"/>
        </row>
        <row r="33">
          <cell r="D33"/>
          <cell r="E33"/>
        </row>
        <row r="34">
          <cell r="D34"/>
          <cell r="E34"/>
        </row>
        <row r="35">
          <cell r="D35">
            <v>57</v>
          </cell>
          <cell r="E35">
            <v>250</v>
          </cell>
        </row>
        <row r="36">
          <cell r="D36">
            <v>0</v>
          </cell>
          <cell r="E36">
            <v>1360</v>
          </cell>
        </row>
        <row r="39">
          <cell r="D39">
            <v>21046</v>
          </cell>
          <cell r="E39">
            <v>20254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/>
          <cell r="E42"/>
        </row>
        <row r="43">
          <cell r="D43">
            <v>895</v>
          </cell>
          <cell r="E43">
            <v>2100</v>
          </cell>
        </row>
        <row r="44">
          <cell r="D44"/>
          <cell r="E44"/>
        </row>
        <row r="46">
          <cell r="D46"/>
          <cell r="E46"/>
        </row>
        <row r="47">
          <cell r="D47">
            <v>19</v>
          </cell>
          <cell r="E47">
            <v>50</v>
          </cell>
        </row>
        <row r="48">
          <cell r="D48"/>
          <cell r="E48"/>
        </row>
        <row r="49">
          <cell r="D49"/>
          <cell r="E49"/>
        </row>
        <row r="50">
          <cell r="D50">
            <v>301</v>
          </cell>
          <cell r="E50">
            <v>730</v>
          </cell>
        </row>
        <row r="51">
          <cell r="D51">
            <v>4</v>
          </cell>
          <cell r="E51">
            <v>50</v>
          </cell>
        </row>
        <row r="52">
          <cell r="D52">
            <v>255</v>
          </cell>
          <cell r="E52">
            <v>480</v>
          </cell>
        </row>
      </sheetData>
      <sheetData sheetId="6">
        <row r="12">
          <cell r="C12">
            <v>3856</v>
          </cell>
          <cell r="D12">
            <v>609</v>
          </cell>
          <cell r="E12">
            <v>1625</v>
          </cell>
          <cell r="F12">
            <v>4000</v>
          </cell>
        </row>
        <row r="13">
          <cell r="C13">
            <v>0</v>
          </cell>
          <cell r="D13">
            <v>3873</v>
          </cell>
          <cell r="E13">
            <v>2000</v>
          </cell>
          <cell r="F13"/>
        </row>
        <row r="15">
          <cell r="C15">
            <v>4948</v>
          </cell>
          <cell r="D15">
            <v>48790</v>
          </cell>
          <cell r="E15">
            <v>52713</v>
          </cell>
          <cell r="F15">
            <v>38066</v>
          </cell>
          <cell r="I15"/>
          <cell r="R15">
            <v>10222</v>
          </cell>
          <cell r="S15"/>
        </row>
        <row r="16">
          <cell r="C16"/>
          <cell r="D16"/>
          <cell r="E16"/>
          <cell r="F16"/>
          <cell r="J16"/>
          <cell r="K16"/>
          <cell r="L16"/>
          <cell r="M16"/>
          <cell r="N16"/>
          <cell r="O16"/>
          <cell r="P16"/>
          <cell r="R16"/>
          <cell r="S16"/>
        </row>
        <row r="17">
          <cell r="C17"/>
          <cell r="D17"/>
          <cell r="E17"/>
          <cell r="F17"/>
        </row>
        <row r="18">
          <cell r="C18"/>
          <cell r="D18"/>
          <cell r="E18"/>
          <cell r="F18"/>
        </row>
        <row r="19">
          <cell r="C19"/>
          <cell r="D19"/>
          <cell r="E19"/>
          <cell r="F19"/>
        </row>
        <row r="20">
          <cell r="C20"/>
          <cell r="D20"/>
          <cell r="E20"/>
          <cell r="F20"/>
        </row>
        <row r="21">
          <cell r="C21"/>
          <cell r="D21"/>
          <cell r="E21"/>
          <cell r="F21"/>
        </row>
        <row r="22">
          <cell r="C22"/>
          <cell r="D22"/>
          <cell r="E22"/>
          <cell r="F22"/>
        </row>
        <row r="30">
          <cell r="C30">
            <v>0</v>
          </cell>
          <cell r="D30">
            <v>448</v>
          </cell>
          <cell r="E30">
            <v>363</v>
          </cell>
          <cell r="F30">
            <v>0</v>
          </cell>
          <cell r="I30"/>
          <cell r="J30"/>
          <cell r="L30"/>
          <cell r="M30"/>
          <cell r="O30"/>
          <cell r="P30"/>
          <cell r="R30"/>
          <cell r="S30">
            <v>0</v>
          </cell>
        </row>
        <row r="31">
          <cell r="C31"/>
          <cell r="D31"/>
          <cell r="E31"/>
          <cell r="F31"/>
          <cell r="I31"/>
          <cell r="J31"/>
          <cell r="L31"/>
          <cell r="M31"/>
          <cell r="O31"/>
          <cell r="P31"/>
          <cell r="R31"/>
          <cell r="S31"/>
        </row>
        <row r="32">
          <cell r="E32"/>
          <cell r="F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</row>
        <row r="33">
          <cell r="C33">
            <v>4600</v>
          </cell>
          <cell r="D33">
            <v>37630</v>
          </cell>
          <cell r="E33">
            <v>41175</v>
          </cell>
          <cell r="F33">
            <v>28853</v>
          </cell>
          <cell r="I33"/>
          <cell r="J33">
            <v>8375</v>
          </cell>
          <cell r="K33">
            <v>6100</v>
          </cell>
          <cell r="L33"/>
          <cell r="M33">
            <v>14500</v>
          </cell>
          <cell r="O33"/>
          <cell r="P33">
            <v>6100</v>
          </cell>
          <cell r="T33"/>
        </row>
        <row r="34">
          <cell r="C34">
            <v>700</v>
          </cell>
          <cell r="D34">
            <v>0</v>
          </cell>
          <cell r="E34">
            <v>500</v>
          </cell>
          <cell r="F34">
            <v>2090</v>
          </cell>
          <cell r="I34"/>
          <cell r="J34">
            <v>50</v>
          </cell>
          <cell r="L34"/>
          <cell r="M34">
            <v>50</v>
          </cell>
          <cell r="N34">
            <v>100</v>
          </cell>
          <cell r="O34">
            <v>50</v>
          </cell>
          <cell r="P34">
            <v>50</v>
          </cell>
        </row>
        <row r="35">
          <cell r="C35">
            <v>236</v>
          </cell>
          <cell r="D35">
            <v>1650</v>
          </cell>
          <cell r="E35">
            <v>2695</v>
          </cell>
          <cell r="F35">
            <v>5499</v>
          </cell>
          <cell r="I35">
            <v>595</v>
          </cell>
          <cell r="T35"/>
        </row>
        <row r="36">
          <cell r="C36">
            <v>2344</v>
          </cell>
          <cell r="D36">
            <v>360</v>
          </cell>
          <cell r="E36">
            <v>4905</v>
          </cell>
          <cell r="F36">
            <v>1882</v>
          </cell>
        </row>
        <row r="37">
          <cell r="E37"/>
          <cell r="F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</row>
        <row r="38">
          <cell r="E38"/>
          <cell r="F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C39">
            <v>20504</v>
          </cell>
          <cell r="D39"/>
          <cell r="E39"/>
          <cell r="F39"/>
          <cell r="S39"/>
        </row>
        <row r="40">
          <cell r="C40">
            <v>13126</v>
          </cell>
          <cell r="D40">
            <v>20752</v>
          </cell>
          <cell r="E40">
            <v>31604</v>
          </cell>
          <cell r="F40">
            <v>30000</v>
          </cell>
        </row>
        <row r="41">
          <cell r="C41">
            <v>1004</v>
          </cell>
          <cell r="D41">
            <v>1588</v>
          </cell>
          <cell r="E41">
            <v>2418</v>
          </cell>
          <cell r="F41">
            <v>2295</v>
          </cell>
          <cell r="I41">
            <v>191.25</v>
          </cell>
          <cell r="J41">
            <v>191.25</v>
          </cell>
          <cell r="K41">
            <v>191.25</v>
          </cell>
          <cell r="L41">
            <v>191.25</v>
          </cell>
          <cell r="M41">
            <v>191.25</v>
          </cell>
          <cell r="N41">
            <v>191.25</v>
          </cell>
          <cell r="O41">
            <v>191.25</v>
          </cell>
          <cell r="P41">
            <v>191.25</v>
          </cell>
          <cell r="Q41">
            <v>191.25</v>
          </cell>
          <cell r="R41">
            <v>191.25</v>
          </cell>
          <cell r="S41">
            <v>191.25</v>
          </cell>
        </row>
        <row r="42">
          <cell r="C42"/>
          <cell r="D42"/>
          <cell r="E42"/>
          <cell r="F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</row>
        <row r="43">
          <cell r="C43">
            <v>330</v>
          </cell>
          <cell r="D43">
            <v>0</v>
          </cell>
          <cell r="E43">
            <v>6960</v>
          </cell>
          <cell r="F43">
            <v>4340</v>
          </cell>
        </row>
        <row r="44">
          <cell r="C44"/>
          <cell r="D44"/>
          <cell r="E44"/>
          <cell r="F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</row>
        <row r="45">
          <cell r="E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</row>
        <row r="46">
          <cell r="C46"/>
          <cell r="D46"/>
          <cell r="E46"/>
          <cell r="F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</row>
        <row r="47">
          <cell r="C47">
            <v>82</v>
          </cell>
          <cell r="D47">
            <v>180</v>
          </cell>
          <cell r="E47">
            <v>150</v>
          </cell>
          <cell r="F47">
            <v>100</v>
          </cell>
          <cell r="I47">
            <v>12</v>
          </cell>
          <cell r="J47">
            <v>14</v>
          </cell>
          <cell r="K47">
            <v>12</v>
          </cell>
          <cell r="L47">
            <v>12</v>
          </cell>
          <cell r="M47">
            <v>13</v>
          </cell>
          <cell r="N47">
            <v>12</v>
          </cell>
          <cell r="O47">
            <v>12</v>
          </cell>
          <cell r="P47">
            <v>14</v>
          </cell>
          <cell r="Q47">
            <v>12</v>
          </cell>
          <cell r="R47">
            <v>12</v>
          </cell>
          <cell r="S47">
            <v>14</v>
          </cell>
        </row>
        <row r="48">
          <cell r="C48"/>
          <cell r="D48"/>
          <cell r="E48"/>
          <cell r="F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</row>
        <row r="49">
          <cell r="C49"/>
          <cell r="D49"/>
          <cell r="E49"/>
          <cell r="F49"/>
          <cell r="I49"/>
          <cell r="J49"/>
          <cell r="K49"/>
          <cell r="L49"/>
          <cell r="M49"/>
          <cell r="N49"/>
          <cell r="P49"/>
          <cell r="Q49"/>
          <cell r="R49"/>
          <cell r="S49"/>
        </row>
        <row r="50">
          <cell r="C50">
            <v>411</v>
          </cell>
          <cell r="D50">
            <v>1050</v>
          </cell>
          <cell r="E50">
            <v>1350</v>
          </cell>
          <cell r="F50">
            <v>700</v>
          </cell>
          <cell r="I50">
            <v>175</v>
          </cell>
          <cell r="J50"/>
          <cell r="K50">
            <v>275</v>
          </cell>
          <cell r="L50"/>
          <cell r="M50">
            <v>275</v>
          </cell>
          <cell r="N50"/>
          <cell r="O50">
            <v>75</v>
          </cell>
          <cell r="P50">
            <v>275</v>
          </cell>
          <cell r="Q50">
            <v>200</v>
          </cell>
          <cell r="R50">
            <v>75</v>
          </cell>
          <cell r="S50"/>
        </row>
        <row r="51">
          <cell r="C51"/>
          <cell r="D51">
            <v>0</v>
          </cell>
          <cell r="E51">
            <v>100</v>
          </cell>
          <cell r="F51">
            <v>250</v>
          </cell>
          <cell r="I51">
            <v>8</v>
          </cell>
          <cell r="J51">
            <v>10</v>
          </cell>
          <cell r="K51">
            <v>6</v>
          </cell>
          <cell r="L51">
            <v>8</v>
          </cell>
          <cell r="M51">
            <v>10</v>
          </cell>
          <cell r="N51">
            <v>8</v>
          </cell>
          <cell r="O51">
            <v>8</v>
          </cell>
          <cell r="P51">
            <v>10</v>
          </cell>
          <cell r="Q51">
            <v>8</v>
          </cell>
          <cell r="R51">
            <v>8</v>
          </cell>
          <cell r="S51">
            <v>10</v>
          </cell>
        </row>
        <row r="53">
          <cell r="F53"/>
        </row>
        <row r="54">
          <cell r="C54">
            <v>302</v>
          </cell>
          <cell r="D54">
            <v>700</v>
          </cell>
          <cell r="E54">
            <v>676</v>
          </cell>
          <cell r="F54">
            <v>650</v>
          </cell>
          <cell r="I54">
            <v>23</v>
          </cell>
          <cell r="J54">
            <v>23</v>
          </cell>
          <cell r="K54">
            <v>311</v>
          </cell>
          <cell r="L54">
            <v>23</v>
          </cell>
          <cell r="M54">
            <v>23</v>
          </cell>
          <cell r="N54">
            <v>23</v>
          </cell>
          <cell r="O54">
            <v>103</v>
          </cell>
          <cell r="P54">
            <v>31</v>
          </cell>
          <cell r="Q54">
            <v>31</v>
          </cell>
          <cell r="R54">
            <v>31</v>
          </cell>
          <cell r="S54">
            <v>31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9869-DF56-43D2-8F92-28414EF0AF97}">
  <dimension ref="A1:AB58"/>
  <sheetViews>
    <sheetView tabSelected="1" topLeftCell="A37" workbookViewId="0">
      <selection activeCell="J56" sqref="J56"/>
    </sheetView>
  </sheetViews>
  <sheetFormatPr defaultRowHeight="14.5" x14ac:dyDescent="0.35"/>
  <sheetData>
    <row r="1" spans="1:28" x14ac:dyDescent="0.35">
      <c r="C1" s="1" t="s">
        <v>0</v>
      </c>
      <c r="H1" s="2"/>
      <c r="I1" s="2"/>
      <c r="J1" s="2"/>
      <c r="K1" s="3"/>
    </row>
    <row r="2" spans="1:28" x14ac:dyDescent="0.35">
      <c r="C2" s="1" t="s">
        <v>1</v>
      </c>
      <c r="H2" s="4"/>
      <c r="I2" s="4"/>
      <c r="J2" s="4"/>
      <c r="K2" s="5"/>
    </row>
    <row r="3" spans="1:28" x14ac:dyDescent="0.35">
      <c r="C3" s="1" t="s">
        <v>2</v>
      </c>
      <c r="H3" s="4"/>
      <c r="I3" s="4"/>
      <c r="J3" s="4"/>
      <c r="K3" s="5"/>
    </row>
    <row r="4" spans="1:28" x14ac:dyDescent="0.35">
      <c r="H4" s="2"/>
      <c r="I4" s="2"/>
      <c r="J4" s="2"/>
      <c r="K4" s="3"/>
    </row>
    <row r="5" spans="1:28" x14ac:dyDescent="0.35">
      <c r="C5" s="22"/>
      <c r="D5" s="22"/>
      <c r="E5" s="6"/>
      <c r="F5" s="6"/>
      <c r="G5" s="6"/>
      <c r="H5" s="7"/>
      <c r="I5" s="7"/>
      <c r="J5" s="7"/>
      <c r="K5" s="3"/>
    </row>
    <row r="6" spans="1:28" x14ac:dyDescent="0.35">
      <c r="C6" s="22">
        <v>2022</v>
      </c>
      <c r="D6" s="22"/>
      <c r="E6" s="6">
        <v>2023</v>
      </c>
      <c r="F6" s="6">
        <v>2023</v>
      </c>
      <c r="G6" s="6">
        <v>2023</v>
      </c>
      <c r="H6" s="7">
        <v>2024</v>
      </c>
      <c r="I6" s="7" t="s">
        <v>70</v>
      </c>
      <c r="J6" s="7">
        <v>2025</v>
      </c>
      <c r="K6" s="6"/>
    </row>
    <row r="7" spans="1:28" x14ac:dyDescent="0.35">
      <c r="A7" s="8" t="s">
        <v>3</v>
      </c>
      <c r="B7" s="8"/>
      <c r="C7" s="6" t="s">
        <v>4</v>
      </c>
      <c r="D7" s="6" t="s">
        <v>5</v>
      </c>
      <c r="E7" s="6" t="s">
        <v>4</v>
      </c>
      <c r="F7" s="6" t="s">
        <v>5</v>
      </c>
      <c r="G7" s="6" t="s">
        <v>6</v>
      </c>
      <c r="H7" s="7" t="s">
        <v>5</v>
      </c>
      <c r="I7" s="7"/>
      <c r="J7" s="7" t="s">
        <v>5</v>
      </c>
      <c r="K7" s="6"/>
      <c r="L7" s="6" t="s">
        <v>7</v>
      </c>
      <c r="M7" s="6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6" t="s">
        <v>13</v>
      </c>
      <c r="S7" s="6" t="s">
        <v>14</v>
      </c>
      <c r="T7" s="6" t="s">
        <v>15</v>
      </c>
      <c r="U7" s="6" t="s">
        <v>16</v>
      </c>
      <c r="V7" s="6" t="s">
        <v>17</v>
      </c>
      <c r="W7" s="6" t="s">
        <v>18</v>
      </c>
      <c r="Y7" s="6" t="s">
        <v>19</v>
      </c>
      <c r="Z7" s="6" t="s">
        <v>20</v>
      </c>
      <c r="AA7" s="6" t="s">
        <v>21</v>
      </c>
      <c r="AB7" s="6" t="s">
        <v>22</v>
      </c>
    </row>
    <row r="8" spans="1:28" x14ac:dyDescent="0.35">
      <c r="A8" s="9" t="s">
        <v>23</v>
      </c>
      <c r="B8" s="9" t="s">
        <v>24</v>
      </c>
      <c r="H8" s="2"/>
      <c r="I8" s="2"/>
      <c r="J8" s="2"/>
      <c r="K8" s="3"/>
    </row>
    <row r="9" spans="1:28" x14ac:dyDescent="0.35">
      <c r="H9" s="2"/>
      <c r="I9" s="2"/>
      <c r="J9" s="2"/>
      <c r="K9" s="3"/>
    </row>
    <row r="10" spans="1:28" x14ac:dyDescent="0.35">
      <c r="A10" s="10" t="s">
        <v>25</v>
      </c>
      <c r="C10" s="11"/>
      <c r="D10" s="11"/>
      <c r="E10" s="11">
        <v>112.02</v>
      </c>
      <c r="F10" s="12"/>
      <c r="G10" s="12"/>
      <c r="H10" s="13"/>
      <c r="I10" s="13"/>
      <c r="J10" s="13"/>
      <c r="K10" s="3"/>
    </row>
    <row r="11" spans="1:28" x14ac:dyDescent="0.35">
      <c r="A11" s="10" t="s">
        <v>26</v>
      </c>
      <c r="C11" s="11"/>
      <c r="D11" s="11"/>
      <c r="E11" s="11"/>
      <c r="F11" s="12"/>
      <c r="G11" s="12"/>
      <c r="H11" s="13"/>
      <c r="I11" s="13"/>
      <c r="J11" s="13"/>
      <c r="K11" s="3"/>
    </row>
    <row r="12" spans="1:28" x14ac:dyDescent="0.35">
      <c r="A12" s="10" t="s">
        <v>27</v>
      </c>
      <c r="C12" s="11">
        <f>'[1] General'!C12+'[1]OLED DO NOT USE'!C12+'[1] CONF'!C12+'[1]Min Cons'!C12+'[1]YMT DO NOT USE'!D12+'[1]Youth Min'!C12</f>
        <v>106905</v>
      </c>
      <c r="D12" s="11">
        <f>'[1] General'!D12+'[1]OLED DO NOT USE'!D12+'[1] CONF'!D12+'[1]Min Cons'!D12+'[1]YMT DO NOT USE'!E12+'[1]Youth Min'!D12</f>
        <v>119264</v>
      </c>
      <c r="E12" s="11">
        <v>103222.83</v>
      </c>
      <c r="F12" s="11">
        <f>'[1] General'!E12+'[1] CONF'!E12+'[1]Min Cons'!E12+'[1]Youth Min'!E12</f>
        <v>106625</v>
      </c>
      <c r="G12" s="14">
        <v>57104</v>
      </c>
      <c r="H12" s="15">
        <f>('[1] General'!F12)+('[1] CONF'!F12)+('[1]Min Cons'!F12)+('[1]Youth Min'!F12)</f>
        <v>129000</v>
      </c>
      <c r="I12" s="15"/>
      <c r="J12" s="15">
        <v>108250</v>
      </c>
      <c r="K12" s="3"/>
      <c r="L12" s="15">
        <v>5000</v>
      </c>
      <c r="M12" s="15">
        <v>10500</v>
      </c>
      <c r="N12" s="15">
        <v>9000</v>
      </c>
      <c r="O12" s="15">
        <v>12750</v>
      </c>
      <c r="P12" s="15">
        <v>12000</v>
      </c>
      <c r="Q12" s="15">
        <v>7000</v>
      </c>
      <c r="R12" s="15">
        <v>9000</v>
      </c>
      <c r="S12" s="15">
        <v>10000</v>
      </c>
      <c r="T12" s="15">
        <v>9000</v>
      </c>
      <c r="U12" s="15">
        <v>6500</v>
      </c>
      <c r="V12" s="15">
        <v>5500</v>
      </c>
      <c r="W12" s="15">
        <v>12000</v>
      </c>
      <c r="Y12" s="16">
        <f>SUM(L12:N12)</f>
        <v>24500</v>
      </c>
      <c r="Z12" s="16">
        <f>+SUM(O12:Q12)</f>
        <v>31750</v>
      </c>
      <c r="AA12" s="16">
        <f>SUM(R12:T12)</f>
        <v>28000</v>
      </c>
      <c r="AB12" s="16">
        <f>SUM(U12:W12)</f>
        <v>24000</v>
      </c>
    </row>
    <row r="13" spans="1:28" x14ac:dyDescent="0.35">
      <c r="A13" s="10" t="s">
        <v>28</v>
      </c>
      <c r="C13" s="11">
        <f>'[1] General'!C13+'[1]OLED DO NOT USE'!C13+'[1] CONF'!C13+'[1]Min Cons'!C13+'[1]YMT DO NOT USE'!D13+'[1]Youth Min'!C13</f>
        <v>11579</v>
      </c>
      <c r="D13" s="11">
        <f>'[1] General'!D13+'[1]OLED DO NOT USE'!D13+'[1] CONF'!D13+'[1]Min Cons'!D13+'[1]YMT DO NOT USE'!E13+'[1]Youth Min'!D13</f>
        <v>11211</v>
      </c>
      <c r="E13" s="11">
        <v>11853</v>
      </c>
      <c r="F13" s="11">
        <f>'[1] General'!E13+'[1] CONF'!E13+'[1]Min Cons'!E13+'[1]Youth Min'!E13</f>
        <v>9500</v>
      </c>
      <c r="G13" s="14">
        <v>1901</v>
      </c>
      <c r="H13" s="15">
        <f>('[1] General'!F13)+('[1] CONF'!F13)+('[1]Min Cons'!F13)+('[1]Youth Min'!F13)</f>
        <v>14500</v>
      </c>
      <c r="I13" s="15"/>
      <c r="J13" s="15">
        <v>12000</v>
      </c>
      <c r="K13" s="3"/>
      <c r="L13" s="15">
        <v>1000</v>
      </c>
      <c r="M13" s="15">
        <v>1000</v>
      </c>
      <c r="N13" s="15">
        <v>1000</v>
      </c>
      <c r="O13" s="15">
        <v>1000</v>
      </c>
      <c r="P13" s="15">
        <v>1000</v>
      </c>
      <c r="Q13" s="15">
        <v>1000</v>
      </c>
      <c r="R13" s="15">
        <v>1000</v>
      </c>
      <c r="S13" s="15">
        <v>1000</v>
      </c>
      <c r="T13" s="15">
        <v>1000</v>
      </c>
      <c r="U13" s="15">
        <v>1000</v>
      </c>
      <c r="V13" s="15">
        <v>1000</v>
      </c>
      <c r="W13" s="15">
        <v>1000</v>
      </c>
      <c r="Y13" s="16">
        <f>SUM(L13:N13)</f>
        <v>3000</v>
      </c>
      <c r="Z13" s="16">
        <f>+SUM(O13:Q13)</f>
        <v>3000</v>
      </c>
      <c r="AA13" s="16">
        <f>SUM(R13:T13)</f>
        <v>3000</v>
      </c>
      <c r="AB13" s="16">
        <f>SUM(U13:W13)</f>
        <v>3000</v>
      </c>
    </row>
    <row r="14" spans="1:28" x14ac:dyDescent="0.35">
      <c r="A14" s="10" t="s">
        <v>29</v>
      </c>
      <c r="C14" s="11"/>
      <c r="D14" s="11"/>
      <c r="E14" s="11"/>
      <c r="F14" s="12"/>
      <c r="G14" s="14">
        <v>75</v>
      </c>
      <c r="H14" s="15"/>
      <c r="I14" s="15"/>
      <c r="J14" s="15"/>
      <c r="K14" s="3"/>
    </row>
    <row r="15" spans="1:28" x14ac:dyDescent="0.35">
      <c r="A15" s="10" t="s">
        <v>30</v>
      </c>
      <c r="B15" t="s">
        <v>31</v>
      </c>
      <c r="C15" s="11">
        <f>'[1] General'!C15+'[1]OLED DO NOT USE'!C15+'[1] CONF'!C15+'[1]Min Cons'!C15+'[1]YMT DO NOT USE'!D15+'[1]Youth Min'!C15</f>
        <v>12636</v>
      </c>
      <c r="D15" s="11">
        <f>'[1] General'!D15+'[1]OLED DO NOT USE'!D15+'[1] CONF'!D15+'[1]Min Cons'!D15+'[1]YMT DO NOT USE'!E15+'[1]Youth Min'!D15</f>
        <v>68000</v>
      </c>
      <c r="E15" s="11">
        <v>28336</v>
      </c>
      <c r="F15" s="11">
        <f>'[1] General'!E15+'[1] CONF'!E15+'[1]Min Cons'!E15+'[1]Youth Min'!E15</f>
        <v>72713</v>
      </c>
      <c r="G15" s="14"/>
      <c r="H15" s="15">
        <f>('[1] General'!F15)+('[1] CONF'!F15)+('[1]Min Cons'!F15)+('[1]Youth Min'!F15)</f>
        <v>52366</v>
      </c>
      <c r="I15" s="15"/>
      <c r="J15" s="15">
        <v>40500</v>
      </c>
      <c r="K15" s="3"/>
      <c r="L15" s="15">
        <f>('[1] General'!H15)+('[1] CONF'!H15)+('[1]Min Cons'!H15)+('[1]Youth Min'!I15)</f>
        <v>0</v>
      </c>
      <c r="M15" s="15">
        <v>4500</v>
      </c>
      <c r="N15" s="15">
        <v>9000</v>
      </c>
      <c r="O15" s="15">
        <v>3000</v>
      </c>
      <c r="P15" s="15">
        <v>6000</v>
      </c>
      <c r="Q15" s="15">
        <v>0</v>
      </c>
      <c r="R15" s="15">
        <v>0</v>
      </c>
      <c r="S15" s="15">
        <v>10000</v>
      </c>
      <c r="T15" s="15">
        <v>9750</v>
      </c>
      <c r="U15" s="15">
        <f>('[1] General'!Q15)+('[1] CONF'!Q15)+('[1]Min Cons'!Q15)+('[1]Youth Min'!R15)</f>
        <v>10222</v>
      </c>
      <c r="V15" s="15">
        <f>('[1] General'!R15)+('[1] CONF'!R15)+('[1]Min Cons'!R15)+('[1]Youth Min'!S15)</f>
        <v>0</v>
      </c>
      <c r="W15" s="15">
        <f>('[1] General'!S15)+('[1] CONF'!S15)+('[1]Min Cons'!S15)+('[1]Youth Min'!T15)</f>
        <v>0</v>
      </c>
      <c r="Y15" s="16">
        <f t="shared" ref="Y15:Y16" si="0">SUM(L15:N15)</f>
        <v>13500</v>
      </c>
      <c r="Z15" s="16">
        <f t="shared" ref="Z15:Z16" si="1">+SUM(O15:Q15)</f>
        <v>9000</v>
      </c>
      <c r="AA15" s="16">
        <f t="shared" ref="AA15:AA16" si="2">SUM(R15:T15)</f>
        <v>19750</v>
      </c>
      <c r="AB15" s="16">
        <f t="shared" ref="AB15:AB16" si="3">SUM(U15:W15)</f>
        <v>10222</v>
      </c>
    </row>
    <row r="16" spans="1:28" x14ac:dyDescent="0.35">
      <c r="A16" s="10" t="s">
        <v>32</v>
      </c>
      <c r="C16" s="11">
        <f>'[1] General'!C16+'[1]OLED DO NOT USE'!C16+'[1] CONF'!C16+'[1]Min Cons'!C16+'[1]YMT DO NOT USE'!D16+'[1]Youth Min'!C16</f>
        <v>0</v>
      </c>
      <c r="D16" s="17">
        <f>'[1] General'!D16+'[1]OLED DO NOT USE'!D16+'[1] CONF'!D16+'[1]Min Cons'!D16+'[1]YMT DO NOT USE'!E16+'[1]Youth Min'!D16</f>
        <v>-3000</v>
      </c>
      <c r="E16" s="17"/>
      <c r="F16" s="15">
        <f>'[1] General'!E16+'[1] CONF'!E16+'[1]Min Cons'!E16+'[1]Youth Min'!E16</f>
        <v>-4000</v>
      </c>
      <c r="G16" s="14"/>
      <c r="H16" s="15">
        <f>('[1] General'!F16)+('[1] CONF'!F16)+('[1]Min Cons'!F16)+('[1]Youth Min'!F16)</f>
        <v>-2600</v>
      </c>
      <c r="I16" s="15"/>
      <c r="J16" s="15">
        <v>0</v>
      </c>
      <c r="K16" s="3"/>
      <c r="L16" s="15">
        <v>0</v>
      </c>
      <c r="M16" s="15">
        <f>('[1] General'!I16)+('[1] CONF'!I16)+('[1]Min Cons'!I16)+('[1]Youth Min'!J16)</f>
        <v>0</v>
      </c>
      <c r="N16" s="15">
        <f>('[1] General'!J16)+('[1] CONF'!J16)+('[1]Min Cons'!J16)+('[1]Youth Min'!K16)</f>
        <v>0</v>
      </c>
      <c r="O16" s="15">
        <f>('[1] General'!K16)+('[1] CONF'!K16)+('[1]Min Cons'!K16)+('[1]Youth Min'!L16)</f>
        <v>0</v>
      </c>
      <c r="P16" s="15">
        <f>('[1] General'!L16)+('[1] CONF'!L16)+('[1]Min Cons'!L16)+('[1]Youth Min'!M16)</f>
        <v>0</v>
      </c>
      <c r="Q16" s="15">
        <f>('[1] General'!M16)+('[1] CONF'!M16)+('[1]Min Cons'!M16)+('[1]Youth Min'!N16)</f>
        <v>0</v>
      </c>
      <c r="R16" s="15">
        <f>('[1] General'!N16)+('[1] CONF'!N16)+('[1]Min Cons'!N16)+('[1]Youth Min'!O16)</f>
        <v>0</v>
      </c>
      <c r="S16" s="15">
        <f>('[1] General'!O16)+('[1] CONF'!O16)+('[1]Min Cons'!O16)+('[1]Youth Min'!P16)</f>
        <v>0</v>
      </c>
      <c r="T16" s="15">
        <v>0</v>
      </c>
      <c r="U16" s="15">
        <f>('[1] General'!Q16)+('[1] CONF'!Q16)+('[1]Min Cons'!Q16)+('[1]Youth Min'!R16)</f>
        <v>0</v>
      </c>
      <c r="V16" s="15">
        <f>('[1] General'!R16)+('[1] CONF'!R16)+('[1]Min Cons'!R16)+('[1]Youth Min'!S16)</f>
        <v>0</v>
      </c>
      <c r="W16" s="15">
        <f>('[1] General'!S16)+('[1] CONF'!S16)+('[1]Min Cons'!S16)+('[1]Youth Min'!T16)</f>
        <v>0</v>
      </c>
      <c r="Y16" s="16">
        <f t="shared" si="0"/>
        <v>0</v>
      </c>
      <c r="Z16" s="16">
        <f t="shared" si="1"/>
        <v>0</v>
      </c>
      <c r="AA16" s="16">
        <f t="shared" si="2"/>
        <v>0</v>
      </c>
      <c r="AB16" s="16">
        <f t="shared" si="3"/>
        <v>0</v>
      </c>
    </row>
    <row r="17" spans="1:28" x14ac:dyDescent="0.35">
      <c r="A17" s="10" t="s">
        <v>33</v>
      </c>
      <c r="C17" s="11">
        <f>'[1] General'!C17+'[1]OLED DO NOT USE'!C17+'[1] CONF'!C17+'[1]Min Cons'!C17+'[1]YMT DO NOT USE'!D17+'[1]Youth Min'!C17</f>
        <v>0</v>
      </c>
      <c r="D17" s="11">
        <f>'[1] General'!D17+'[1]OLED DO NOT USE'!D17+'[1] CONF'!D17+'[1]Min Cons'!D17+'[1]YMT DO NOT USE'!E17+'[1]Youth Min'!D17</f>
        <v>0</v>
      </c>
      <c r="E17" s="11"/>
      <c r="F17" s="11">
        <f>'[1] General'!E17+'[1] CONF'!E17+'[1]Min Cons'!E17+'[1]Youth Min'!E17</f>
        <v>0</v>
      </c>
      <c r="G17" s="14"/>
      <c r="H17" s="13">
        <f>('[1] General'!F17)+('[1]OLED DO NOT USE'!F17)+('[1] CONF'!F17)+('[1]Min Cons'!F17)+('[1]YMT DO NOT USE'!G17)+('[1]Youth Min'!F17)</f>
        <v>0</v>
      </c>
      <c r="I17" s="13"/>
      <c r="J17" s="13">
        <v>0</v>
      </c>
      <c r="K17" s="3"/>
    </row>
    <row r="18" spans="1:28" x14ac:dyDescent="0.35">
      <c r="A18" s="10" t="s">
        <v>34</v>
      </c>
      <c r="C18" s="11">
        <f>'[1] General'!C18+'[1]OLED DO NOT USE'!C18+'[1] CONF'!C18+'[1]Min Cons'!C18+'[1]YMT DO NOT USE'!D18+'[1]Youth Min'!C18</f>
        <v>0</v>
      </c>
      <c r="D18" s="11">
        <f>'[1] General'!D18+'[1]OLED DO NOT USE'!D18+'[1] CONF'!D18+'[1]Min Cons'!D18+'[1]YMT DO NOT USE'!E18+'[1]Youth Min'!D18</f>
        <v>0</v>
      </c>
      <c r="E18" s="11"/>
      <c r="F18" s="11">
        <f>'[1] General'!E18+'[1] CONF'!E18+'[1]Min Cons'!E18+'[1]Youth Min'!E18</f>
        <v>0</v>
      </c>
      <c r="G18" s="14"/>
      <c r="H18" s="13">
        <f>('[1] General'!F18)+('[1]OLED DO NOT USE'!F18)+('[1] CONF'!F18)+('[1]Min Cons'!F18)+('[1]YMT DO NOT USE'!G18)+('[1]Youth Min'!F18)</f>
        <v>0</v>
      </c>
      <c r="I18" s="13"/>
      <c r="J18" s="13">
        <v>0</v>
      </c>
      <c r="K18" s="3"/>
    </row>
    <row r="19" spans="1:28" x14ac:dyDescent="0.35">
      <c r="A19" s="10" t="s">
        <v>35</v>
      </c>
      <c r="C19" s="11">
        <f>'[1] General'!C19+'[1]OLED DO NOT USE'!C19+'[1] CONF'!C19+'[1]Min Cons'!C19+'[1]YMT DO NOT USE'!D19+'[1]Youth Min'!C19</f>
        <v>0</v>
      </c>
      <c r="D19" s="11">
        <f>'[1] General'!D19+'[1]OLED DO NOT USE'!D19+'[1] CONF'!D19+'[1]Min Cons'!D19+'[1]YMT DO NOT USE'!E19+'[1]Youth Min'!D19</f>
        <v>0</v>
      </c>
      <c r="E19" s="11"/>
      <c r="F19" s="11">
        <f>'[1] General'!E19+'[1] CONF'!E19+'[1]Min Cons'!E19+'[1]Youth Min'!E19</f>
        <v>0</v>
      </c>
      <c r="G19" s="14"/>
      <c r="H19" s="13">
        <f>('[1] General'!F19)+('[1]OLED DO NOT USE'!F19)+('[1] CONF'!F19)+('[1]Min Cons'!F19)+('[1]YMT DO NOT USE'!G19)+('[1]Youth Min'!F19)</f>
        <v>0</v>
      </c>
      <c r="I19" s="13"/>
      <c r="J19" s="13">
        <v>0</v>
      </c>
      <c r="K19" s="3"/>
    </row>
    <row r="20" spans="1:28" x14ac:dyDescent="0.35">
      <c r="A20" s="10" t="s">
        <v>36</v>
      </c>
      <c r="C20" s="11">
        <f>'[1] General'!C20+'[1]OLED DO NOT USE'!C20+'[1] CONF'!C20+'[1]Min Cons'!C20+'[1]YMT DO NOT USE'!D20+'[1]Youth Min'!C20</f>
        <v>6</v>
      </c>
      <c r="D20" s="11">
        <f>'[1] General'!D20+'[1]OLED DO NOT USE'!D20+'[1] CONF'!D20+'[1]Min Cons'!D20+'[1]YMT DO NOT USE'!E20+'[1]Youth Min'!D20</f>
        <v>0</v>
      </c>
      <c r="E20" s="11"/>
      <c r="F20" s="11">
        <f>'[1] General'!E20+'[1] CONF'!E20+'[1]Min Cons'!E20+'[1]Youth Min'!E20</f>
        <v>0</v>
      </c>
      <c r="G20" s="11">
        <v>4</v>
      </c>
      <c r="H20" s="13">
        <f>('[1] General'!F20)+('[1]OLED DO NOT USE'!F20)+('[1] CONF'!F20)+('[1]Min Cons'!F20)+('[1]YMT DO NOT USE'!G20)+('[1]Youth Min'!F20)</f>
        <v>0</v>
      </c>
      <c r="I20" s="13"/>
      <c r="J20" s="13">
        <v>5</v>
      </c>
      <c r="K20" s="3"/>
    </row>
    <row r="21" spans="1:28" x14ac:dyDescent="0.35">
      <c r="A21" s="10" t="s">
        <v>37</v>
      </c>
      <c r="C21" s="11">
        <f>'[1] General'!C21+'[1]OLED DO NOT USE'!C21+'[1] CONF'!C21+'[1]Min Cons'!C21+'[1]YMT DO NOT USE'!D21+'[1]Youth Min'!C21</f>
        <v>0</v>
      </c>
      <c r="D21" s="11">
        <f>'[1] General'!D21+'[1]OLED DO NOT USE'!D21+'[1] CONF'!D21+'[1]Min Cons'!D21+'[1]YMT DO NOT USE'!E21+'[1]Youth Min'!D21</f>
        <v>0</v>
      </c>
      <c r="E21" s="11"/>
      <c r="F21" s="11">
        <f>'[1] General'!E21+'[1] CONF'!E21+'[1]Min Cons'!E21+'[1]Youth Min'!E21</f>
        <v>0</v>
      </c>
      <c r="G21" s="11"/>
      <c r="H21" s="13">
        <f>('[1] General'!F21)+('[1]OLED DO NOT USE'!F21)+('[1] CONF'!F21)+('[1]Min Cons'!F21)+('[1]YMT DO NOT USE'!G21)+('[1]Youth Min'!F21)</f>
        <v>0</v>
      </c>
      <c r="I21" s="13"/>
      <c r="J21" s="13">
        <v>0</v>
      </c>
      <c r="K21" s="3"/>
    </row>
    <row r="22" spans="1:28" x14ac:dyDescent="0.35">
      <c r="A22" s="10" t="s">
        <v>38</v>
      </c>
      <c r="C22" s="11">
        <f>'[1] General'!C22+'[1]OLED DO NOT USE'!C22+'[1] CONF'!C22+'[1]Min Cons'!C22+'[1]YMT DO NOT USE'!D22+'[1]Youth Min'!C22</f>
        <v>0</v>
      </c>
      <c r="D22" s="11">
        <f>'[1] General'!D22+'[1]OLED DO NOT USE'!D22+'[1] CONF'!D22+'[1]Min Cons'!D22+'[1]YMT DO NOT USE'!E22+'[1]Youth Min'!D22</f>
        <v>0</v>
      </c>
      <c r="E22" s="11"/>
      <c r="F22" s="11">
        <f>'[1] General'!E22+'[1] CONF'!E22+'[1]Min Cons'!E22+'[1]Youth Min'!E22</f>
        <v>0</v>
      </c>
      <c r="G22" s="11"/>
      <c r="H22" s="13">
        <f>('[1] General'!F22)+('[1]OLED DO NOT USE'!F22)+('[1] CONF'!F22)+('[1]Min Cons'!F22)+('[1]YMT DO NOT USE'!G22)+('[1]Youth Min'!F22)</f>
        <v>0</v>
      </c>
      <c r="I22" s="13"/>
      <c r="J22" s="13">
        <v>0</v>
      </c>
      <c r="K22" s="3"/>
    </row>
    <row r="23" spans="1:28" x14ac:dyDescent="0.35">
      <c r="A23" s="10"/>
      <c r="C23" s="11"/>
      <c r="D23" s="11"/>
      <c r="E23" s="11"/>
      <c r="F23" s="12"/>
      <c r="G23" s="12"/>
      <c r="H23" s="13"/>
      <c r="I23" s="13"/>
      <c r="J23" s="13">
        <v>0</v>
      </c>
      <c r="K23" s="3"/>
    </row>
    <row r="24" spans="1:28" x14ac:dyDescent="0.35">
      <c r="B24" s="18" t="s">
        <v>39</v>
      </c>
      <c r="C24" s="19">
        <f>SUM(C10:C23)</f>
        <v>131126</v>
      </c>
      <c r="D24" s="19">
        <f>SUM(D10:D23)</f>
        <v>195475</v>
      </c>
      <c r="E24" s="19">
        <v>143540</v>
      </c>
      <c r="F24" s="19">
        <f>SUM(F10:F23)</f>
        <v>184838</v>
      </c>
      <c r="G24" s="19">
        <f>SUM(G10:G23)</f>
        <v>59084</v>
      </c>
      <c r="H24" s="19">
        <f>SUM(H10:H23)</f>
        <v>193266</v>
      </c>
      <c r="I24" s="19"/>
      <c r="J24" s="19">
        <v>160755</v>
      </c>
      <c r="K24" s="3"/>
      <c r="L24" s="19">
        <f t="shared" ref="L24:W24" si="4">SUM(L10:L23)</f>
        <v>6000</v>
      </c>
      <c r="M24" s="19">
        <f t="shared" si="4"/>
        <v>16000</v>
      </c>
      <c r="N24" s="19">
        <f t="shared" si="4"/>
        <v>19000</v>
      </c>
      <c r="O24" s="19">
        <f t="shared" si="4"/>
        <v>16750</v>
      </c>
      <c r="P24" s="19">
        <f t="shared" si="4"/>
        <v>19000</v>
      </c>
      <c r="Q24" s="19">
        <f t="shared" si="4"/>
        <v>8000</v>
      </c>
      <c r="R24" s="19">
        <f t="shared" si="4"/>
        <v>10000</v>
      </c>
      <c r="S24" s="19">
        <f t="shared" si="4"/>
        <v>21000</v>
      </c>
      <c r="T24" s="19">
        <f t="shared" si="4"/>
        <v>19750</v>
      </c>
      <c r="U24" s="19">
        <f t="shared" si="4"/>
        <v>17722</v>
      </c>
      <c r="V24" s="19">
        <f t="shared" si="4"/>
        <v>6500</v>
      </c>
      <c r="W24" s="19">
        <f t="shared" si="4"/>
        <v>13000</v>
      </c>
      <c r="Y24" s="19">
        <f t="shared" ref="Y24:AB24" si="5">SUM(Y10:Y23)</f>
        <v>41000</v>
      </c>
      <c r="Z24" s="19">
        <f t="shared" si="5"/>
        <v>43750</v>
      </c>
      <c r="AA24" s="19">
        <f t="shared" si="5"/>
        <v>50750</v>
      </c>
      <c r="AB24" s="19">
        <f t="shared" si="5"/>
        <v>37222</v>
      </c>
    </row>
    <row r="25" spans="1:28" x14ac:dyDescent="0.35">
      <c r="H25" s="13"/>
      <c r="I25" s="13"/>
      <c r="J25" s="13"/>
      <c r="K25" s="3"/>
    </row>
    <row r="26" spans="1:28" x14ac:dyDescent="0.35">
      <c r="A26" s="9" t="s">
        <v>23</v>
      </c>
      <c r="B26" s="9" t="s">
        <v>40</v>
      </c>
      <c r="H26" s="13"/>
      <c r="I26" s="13"/>
      <c r="J26" s="13"/>
      <c r="K26" s="3"/>
    </row>
    <row r="27" spans="1:28" x14ac:dyDescent="0.35">
      <c r="H27" s="13"/>
      <c r="I27" s="13"/>
      <c r="J27" s="13"/>
      <c r="K27" s="3"/>
    </row>
    <row r="28" spans="1:28" x14ac:dyDescent="0.35">
      <c r="A28" s="10" t="s">
        <v>41</v>
      </c>
      <c r="C28" s="11"/>
      <c r="D28" s="11"/>
      <c r="E28" s="11"/>
      <c r="F28" s="12"/>
      <c r="G28" s="12"/>
      <c r="H28" s="13"/>
      <c r="I28" s="13"/>
      <c r="J28" s="13"/>
      <c r="K28" s="3"/>
    </row>
    <row r="29" spans="1:28" x14ac:dyDescent="0.35">
      <c r="A29" s="10" t="s">
        <v>42</v>
      </c>
      <c r="C29" s="11"/>
      <c r="D29" s="11"/>
      <c r="E29" s="11"/>
      <c r="F29" s="12"/>
      <c r="G29" s="12"/>
      <c r="H29" s="13"/>
      <c r="I29" s="13"/>
      <c r="J29" s="13"/>
      <c r="K29" s="3"/>
    </row>
    <row r="30" spans="1:28" x14ac:dyDescent="0.35">
      <c r="A30" s="10" t="s">
        <v>43</v>
      </c>
      <c r="C30" s="11">
        <f>'[1] General'!C30+'[1]OLED DO NOT USE'!C30+'[1] CONF'!C30+'[1]Min Cons'!C30+'[1]YMT DO NOT USE'!D30+'[1]Youth Min'!C30</f>
        <v>7474</v>
      </c>
      <c r="D30" s="11">
        <f>'[1] General'!D30+'[1]OLED DO NOT USE'!D30+'[1] CONF'!D30+'[1]Min Cons'!D30+'[1]YMT DO NOT USE'!E30+'[1]Youth Min'!D30</f>
        <v>12181</v>
      </c>
      <c r="E30" s="11">
        <v>7459</v>
      </c>
      <c r="F30" s="11">
        <f>'[1] General'!E30+'[1] CONF'!E30+'[1]Min Cons'!E30+'[1]Youth Min'!E30</f>
        <v>10814</v>
      </c>
      <c r="G30" s="11">
        <v>0</v>
      </c>
      <c r="H30" s="15">
        <f>('[1] General'!F30)+('[1] CONF'!F30)+('[1]Min Cons'!F30)+('[1]Youth Min'!F30)</f>
        <v>12915</v>
      </c>
      <c r="I30" s="15"/>
      <c r="J30" s="15">
        <v>12025</v>
      </c>
      <c r="K30" s="3"/>
      <c r="L30" s="15">
        <f>('[1] General'!H30)+('[1] CONF'!H30)+('[1]Min Cons'!H30)+('[1]Youth Min'!I30)</f>
        <v>0</v>
      </c>
      <c r="M30" s="15">
        <f>('[1] General'!I30)+('[1] CONF'!I30)+('[1]Min Cons'!I30)+('[1]Youth Min'!J30)</f>
        <v>0</v>
      </c>
      <c r="N30" s="15">
        <v>2500</v>
      </c>
      <c r="O30" s="15">
        <f>('[1] General'!K30)+('[1] CONF'!K30)+('[1]Min Cons'!K30)+('[1]Youth Min'!L30)</f>
        <v>0</v>
      </c>
      <c r="P30" s="15">
        <f>('[1] General'!L30)+('[1] CONF'!L30)+('[1]Min Cons'!L30)+('[1]Youth Min'!M30)</f>
        <v>0</v>
      </c>
      <c r="Q30" s="15">
        <v>3500</v>
      </c>
      <c r="R30" s="15">
        <f>('[1] General'!N30)+('[1] CONF'!N30)+('[1]Min Cons'!N30)+('[1]Youth Min'!O30)</f>
        <v>0</v>
      </c>
      <c r="S30" s="15">
        <f>('[1] General'!O30)+('[1] CONF'!O30)+('[1]Min Cons'!O30)+('[1]Youth Min'!P30)</f>
        <v>0</v>
      </c>
      <c r="T30" s="15">
        <v>3325</v>
      </c>
      <c r="U30" s="15">
        <f>('[1] General'!Q30)+('[1] CONF'!Q30)+('[1]Min Cons'!Q30)+('[1]Youth Min'!R30)</f>
        <v>0</v>
      </c>
      <c r="V30" s="15">
        <f>('[1] General'!R30)+('[1] CONF'!R30)+('[1]Min Cons'!R30)+('[1]Youth Min'!S30)</f>
        <v>0</v>
      </c>
      <c r="W30" s="15">
        <v>2700</v>
      </c>
      <c r="Y30" s="16">
        <f t="shared" ref="Y30:Y54" si="6">SUM(L30:N30)</f>
        <v>2500</v>
      </c>
      <c r="Z30" s="16">
        <f t="shared" ref="Z30:Z54" si="7">+SUM(O30:Q30)</f>
        <v>3500</v>
      </c>
      <c r="AA30" s="16">
        <f t="shared" ref="AA30:AA54" si="8">SUM(R30:T30)</f>
        <v>3325</v>
      </c>
      <c r="AB30" s="16">
        <f t="shared" ref="AB30:AB54" si="9">SUM(U30:W30)</f>
        <v>2700</v>
      </c>
    </row>
    <row r="31" spans="1:28" x14ac:dyDescent="0.35">
      <c r="A31" s="10" t="s">
        <v>44</v>
      </c>
      <c r="C31" s="11">
        <f>'[1] General'!C31+'[1]OLED DO NOT USE'!C31+'[1] CONF'!C31+'[1]Min Cons'!C31+'[1]YMT DO NOT USE'!D31+'[1]Youth Min'!C31</f>
        <v>1080</v>
      </c>
      <c r="D31" s="11">
        <f>'[1] General'!D31+'[1]OLED DO NOT USE'!D31+'[1] CONF'!D31+'[1]Min Cons'!D31+'[1]YMT DO NOT USE'!E31+'[1]Youth Min'!D31</f>
        <v>1304</v>
      </c>
      <c r="E31" s="11">
        <v>2942</v>
      </c>
      <c r="F31" s="11">
        <f>'[1] General'!E31+'[1] CONF'!E31+'[1]Min Cons'!E31+'[1]Youth Min'!E31</f>
        <v>1161</v>
      </c>
      <c r="G31" s="11">
        <v>0</v>
      </c>
      <c r="H31" s="15">
        <f>('[1] General'!F31)+('[1] CONF'!F31)+('[1]Min Cons'!F31)+('[1]Youth Min'!F31)</f>
        <v>1435</v>
      </c>
      <c r="I31" s="15"/>
      <c r="J31" s="15">
        <v>3000</v>
      </c>
      <c r="K31" s="3"/>
      <c r="L31" s="15">
        <f>('[1] General'!H31)+('[1] CONF'!H31)+('[1]Min Cons'!H31)+('[1]Youth Min'!I31)</f>
        <v>0</v>
      </c>
      <c r="M31" s="15">
        <f>('[1] General'!I31)+('[1] CONF'!I31)+('[1]Min Cons'!I31)+('[1]Youth Min'!J31)</f>
        <v>0</v>
      </c>
      <c r="N31" s="15">
        <v>750</v>
      </c>
      <c r="O31" s="15">
        <f>('[1] General'!K31)+('[1] CONF'!K31)+('[1]Min Cons'!K31)+('[1]Youth Min'!L31)</f>
        <v>0</v>
      </c>
      <c r="P31" s="15">
        <f>('[1] General'!L31)+('[1] CONF'!L31)+('[1]Min Cons'!L31)+('[1]Youth Min'!M31)</f>
        <v>0</v>
      </c>
      <c r="Q31" s="15">
        <v>475</v>
      </c>
      <c r="R31" s="15">
        <f>('[1] General'!N31)+('[1] CONF'!N31)+('[1]Min Cons'!N31)+('[1]Youth Min'!O31)</f>
        <v>0</v>
      </c>
      <c r="S31" s="15">
        <f>('[1] General'!O31)+('[1] CONF'!O31)+('[1]Min Cons'!O31)+('[1]Youth Min'!P31)</f>
        <v>0</v>
      </c>
      <c r="T31" s="15">
        <v>275</v>
      </c>
      <c r="U31" s="15">
        <f>('[1] General'!Q31)+('[1] CONF'!Q31)+('[1]Min Cons'!Q31)+('[1]Youth Min'!R31)</f>
        <v>0</v>
      </c>
      <c r="V31" s="15">
        <f>('[1] General'!R31)+('[1] CONF'!R31)+('[1]Min Cons'!R31)+('[1]Youth Min'!S31)</f>
        <v>0</v>
      </c>
      <c r="W31" s="15">
        <v>500</v>
      </c>
      <c r="Y31" s="16">
        <f t="shared" si="6"/>
        <v>750</v>
      </c>
      <c r="Z31" s="16">
        <f t="shared" si="7"/>
        <v>475</v>
      </c>
      <c r="AA31" s="16">
        <f t="shared" si="8"/>
        <v>275</v>
      </c>
      <c r="AB31" s="16">
        <f t="shared" si="9"/>
        <v>500</v>
      </c>
    </row>
    <row r="32" spans="1:28" x14ac:dyDescent="0.35">
      <c r="A32" s="10" t="s">
        <v>29</v>
      </c>
      <c r="C32" s="11"/>
      <c r="D32" s="11"/>
      <c r="E32" s="11"/>
      <c r="F32" s="12">
        <f>'[1] General'!E32+'[1] CONF'!E32+'[1]Min Cons'!E32+'[1]Youth Min'!E32</f>
        <v>0</v>
      </c>
      <c r="G32" s="12"/>
      <c r="H32" s="15">
        <f>('[1] General'!F32)+('[1] CONF'!F32)+('[1]Min Cons'!F32)+('[1]Youth Min'!F32)</f>
        <v>0</v>
      </c>
      <c r="I32" s="15"/>
      <c r="J32" s="15"/>
      <c r="K32" s="3"/>
      <c r="L32" s="15">
        <f>('[1] General'!H32)+('[1] CONF'!H32)+('[1]Min Cons'!H32)+('[1]Youth Min'!I32)</f>
        <v>0</v>
      </c>
      <c r="M32" s="15">
        <f>('[1] General'!I32)+('[1] CONF'!I32)+('[1]Min Cons'!I32)+('[1]Youth Min'!J32)</f>
        <v>0</v>
      </c>
      <c r="N32" s="15">
        <f>('[1] General'!J32)+('[1] CONF'!J32)+('[1]Min Cons'!J32)+('[1]Youth Min'!K32)</f>
        <v>0</v>
      </c>
      <c r="O32" s="15">
        <f>('[1] General'!K32)+('[1] CONF'!K32)+('[1]Min Cons'!K32)+('[1]Youth Min'!L32)</f>
        <v>0</v>
      </c>
      <c r="P32" s="15">
        <f>('[1] General'!L32)+('[1] CONF'!L32)+('[1]Min Cons'!L32)+('[1]Youth Min'!M32)</f>
        <v>0</v>
      </c>
      <c r="Q32" s="15">
        <f>('[1] General'!M32)+('[1] CONF'!M32)+('[1]Min Cons'!M32)+('[1]Youth Min'!N32)</f>
        <v>0</v>
      </c>
      <c r="R32" s="15">
        <f>('[1] General'!N32)+('[1] CONF'!N32)+('[1]Min Cons'!N32)+('[1]Youth Min'!O32)</f>
        <v>0</v>
      </c>
      <c r="S32" s="15">
        <f>('[1] General'!O32)+('[1] CONF'!O32)+('[1]Min Cons'!O32)+('[1]Youth Min'!P32)</f>
        <v>0</v>
      </c>
      <c r="T32" s="15">
        <f>('[1] General'!P32)+('[1] CONF'!P32)+('[1]Min Cons'!P32)+('[1]Youth Min'!Q32)</f>
        <v>0</v>
      </c>
      <c r="U32" s="15">
        <f>('[1] General'!Q32)+('[1] CONF'!Q32)+('[1]Min Cons'!Q32)+('[1]Youth Min'!R32)</f>
        <v>0</v>
      </c>
      <c r="V32" s="15">
        <f>('[1] General'!R32)+('[1] CONF'!R32)+('[1]Min Cons'!R32)+('[1]Youth Min'!S32)</f>
        <v>0</v>
      </c>
      <c r="W32" s="15">
        <f>('[1] General'!S32)+('[1] CONF'!S32)+('[1]Min Cons'!S32)+('[1]Youth Min'!T32)</f>
        <v>0</v>
      </c>
      <c r="Y32" s="16">
        <f t="shared" si="6"/>
        <v>0</v>
      </c>
      <c r="Z32" s="16">
        <f t="shared" si="7"/>
        <v>0</v>
      </c>
      <c r="AA32" s="16">
        <f t="shared" si="8"/>
        <v>0</v>
      </c>
      <c r="AB32" s="16">
        <f t="shared" si="9"/>
        <v>0</v>
      </c>
    </row>
    <row r="33" spans="1:28" x14ac:dyDescent="0.35">
      <c r="A33" s="10" t="s">
        <v>45</v>
      </c>
      <c r="C33" s="11">
        <f>'[1] General'!C33+'[1]OLED DO NOT USE'!C33+'[1] CONF'!C33+'[1]Min Cons'!C33+'[1]YMT DO NOT USE'!D33+'[1]Youth Min'!C33</f>
        <v>19874.330000000002</v>
      </c>
      <c r="D33" s="11">
        <f>'[1] General'!D33+'[1]OLED DO NOT USE'!D33+'[1] CONF'!D33+'[1]Min Cons'!D33+'[1]YMT DO NOT USE'!E33+'[1]Youth Min'!D33</f>
        <v>42030</v>
      </c>
      <c r="E33" s="11">
        <v>34662</v>
      </c>
      <c r="F33" s="11">
        <f>'[1] General'!E33+'[1] CONF'!E33+'[1]Min Cons'!E33+'[1]Youth Min'!E33</f>
        <v>45575</v>
      </c>
      <c r="G33" s="11">
        <v>0</v>
      </c>
      <c r="H33" s="15">
        <f>('[1] General'!F33)+('[1] CONF'!F33)+('[1]Min Cons'!F33)+('[1]Youth Min'!F33)</f>
        <v>45654.400000000001</v>
      </c>
      <c r="I33" s="15"/>
      <c r="J33" s="15">
        <v>34500</v>
      </c>
      <c r="K33" s="3"/>
      <c r="L33" s="15">
        <f>('[1] General'!H33)+('[1] CONF'!H33)+('[1]Min Cons'!H33)+('[1]Youth Min'!I33)</f>
        <v>0</v>
      </c>
      <c r="M33" s="15">
        <f>('[1] General'!I33)+('[1] CONF'!I33)+('[1]Min Cons'!I33)+('[1]Youth Min'!J33)</f>
        <v>8375</v>
      </c>
      <c r="N33" s="15">
        <f>('[1] General'!J33)+('[1] CONF'!J33)+('[1]Min Cons'!J33)+('[1]Youth Min'!K33)</f>
        <v>6100</v>
      </c>
      <c r="O33" s="15">
        <f>('[1] General'!K33)+('[1] CONF'!K33)+('[1]Min Cons'!K33)+('[1]Youth Min'!L33)</f>
        <v>0</v>
      </c>
      <c r="P33" s="15">
        <f>('[1] General'!L33)+('[1] CONF'!L33)+('[1]Min Cons'!L33)+('[1]Youth Min'!M33)</f>
        <v>14500</v>
      </c>
      <c r="Q33" s="15">
        <v>4500</v>
      </c>
      <c r="R33" s="15">
        <f>('[1] General'!N33)+('[1] CONF'!N33)+('[1]Min Cons'!N33)+('[1]Youth Min'!O33)</f>
        <v>0</v>
      </c>
      <c r="S33" s="15">
        <f>('[1] General'!O33)+('[1] CONF'!O33)+('[1]Min Cons'!O33)+('[1]Youth Min'!P33)</f>
        <v>6100</v>
      </c>
      <c r="T33" s="15">
        <v>19498</v>
      </c>
      <c r="U33" s="15">
        <v>9487</v>
      </c>
      <c r="V33" s="15">
        <v>0</v>
      </c>
      <c r="W33" s="15">
        <f>('[1] General'!S33)+('[1] CONF'!S33)+('[1]Min Cons'!S33)+('[1]Youth Min'!T33)</f>
        <v>0</v>
      </c>
      <c r="Y33" s="16">
        <f t="shared" si="6"/>
        <v>14475</v>
      </c>
      <c r="Z33" s="16">
        <f t="shared" si="7"/>
        <v>19000</v>
      </c>
      <c r="AA33" s="16">
        <f t="shared" si="8"/>
        <v>25598</v>
      </c>
      <c r="AB33" s="16">
        <f t="shared" si="9"/>
        <v>9487</v>
      </c>
    </row>
    <row r="34" spans="1:28" x14ac:dyDescent="0.35">
      <c r="A34" s="10" t="s">
        <v>46</v>
      </c>
      <c r="C34" s="11">
        <f>'[1] General'!C34+'[1]OLED DO NOT USE'!C34+'[1] CONF'!C34+'[1]Min Cons'!C34+'[1]YMT DO NOT USE'!D34+'[1]Youth Min'!C34</f>
        <v>8653</v>
      </c>
      <c r="D34" s="11">
        <f>'[1] General'!D34+'[1]OLED DO NOT USE'!D34+'[1] CONF'!D34+'[1]Min Cons'!D34+'[1]YMT DO NOT USE'!E34+'[1]Youth Min'!D34</f>
        <v>5100</v>
      </c>
      <c r="E34" s="11">
        <v>8772</v>
      </c>
      <c r="F34" s="11">
        <f>'[1] General'!E34+'[1] CONF'!E34+'[1]Min Cons'!E34+'[1]Youth Min'!E34</f>
        <v>5500</v>
      </c>
      <c r="G34" s="11">
        <v>0</v>
      </c>
      <c r="H34" s="15">
        <f>('[1] General'!F34)+('[1] CONF'!F34)+('[1]Min Cons'!F34)+('[1]Youth Min'!F34)</f>
        <v>7840</v>
      </c>
      <c r="I34" s="15"/>
      <c r="J34" s="15">
        <v>8700</v>
      </c>
      <c r="K34" s="3"/>
      <c r="L34" s="15">
        <f>('[1] General'!H34)+('[1] CONF'!H34)+('[1]Min Cons'!H34)+('[1]Youth Min'!I34)</f>
        <v>0</v>
      </c>
      <c r="M34" s="15">
        <f>('[1] General'!I34)+('[1] CONF'!I34)+('[1]Min Cons'!I34)+('[1]Youth Min'!J34)</f>
        <v>50</v>
      </c>
      <c r="N34" s="15">
        <v>350</v>
      </c>
      <c r="O34" s="15">
        <f>('[1] General'!K34)+('[1] CONF'!K34)+('[1]Min Cons'!K34)+('[1]Youth Min'!L34)</f>
        <v>0</v>
      </c>
      <c r="P34" s="15">
        <f>('[1] General'!L34)+('[1] CONF'!L34)+('[1]Min Cons'!L34)+('[1]Youth Min'!M34)</f>
        <v>50</v>
      </c>
      <c r="Q34" s="15">
        <f>('[1] General'!M34)+('[1] CONF'!M34)+('[1]Min Cons'!M34)+('[1]Youth Min'!N34)</f>
        <v>100</v>
      </c>
      <c r="R34" s="15">
        <f>('[1] General'!N34)+('[1] CONF'!N34)+('[1]Min Cons'!N34)+('[1]Youth Min'!O34)</f>
        <v>50</v>
      </c>
      <c r="S34" s="15">
        <f>('[1] General'!O34)+('[1] CONF'!O34)+('[1]Min Cons'!O34)+('[1]Youth Min'!P34)</f>
        <v>50</v>
      </c>
      <c r="T34" s="15">
        <v>4000</v>
      </c>
      <c r="U34" s="15">
        <v>4350</v>
      </c>
      <c r="V34" s="15">
        <v>175</v>
      </c>
      <c r="W34" s="15">
        <f>('[1] General'!S34)+('[1] CONF'!S34)+('[1]Min Cons'!S34)+('[1]Youth Min'!T34)</f>
        <v>0</v>
      </c>
      <c r="Y34" s="16">
        <f t="shared" si="6"/>
        <v>400</v>
      </c>
      <c r="Z34" s="16">
        <f t="shared" si="7"/>
        <v>150</v>
      </c>
      <c r="AA34" s="16">
        <f t="shared" si="8"/>
        <v>4100</v>
      </c>
      <c r="AB34" s="16">
        <f t="shared" si="9"/>
        <v>4525</v>
      </c>
    </row>
    <row r="35" spans="1:28" x14ac:dyDescent="0.35">
      <c r="A35" s="10" t="s">
        <v>47</v>
      </c>
      <c r="C35" s="11">
        <f>'[1] General'!C35+'[1]OLED DO NOT USE'!C35+'[1] CONF'!C35+'[1]Min Cons'!C35+'[1]YMT DO NOT USE'!D35+'[1]Youth Min'!C35</f>
        <v>1144</v>
      </c>
      <c r="D35" s="11">
        <f>'[1] General'!D35+'[1]OLED DO NOT USE'!D35+'[1] CONF'!D35+'[1]Min Cons'!D35+'[1]YMT DO NOT USE'!E35+'[1]Youth Min'!D35</f>
        <v>2400</v>
      </c>
      <c r="E35" s="11">
        <v>27</v>
      </c>
      <c r="F35" s="11">
        <f>'[1] General'!E35+'[1] CONF'!E35+'[1]Min Cons'!E35+'[1]Youth Min'!E35</f>
        <v>3195</v>
      </c>
      <c r="G35" s="11">
        <v>236</v>
      </c>
      <c r="H35" s="15">
        <f>('[1] General'!F35)+('[1] CONF'!F35)+('[1]Min Cons'!F35)+('[1]Youth Min'!F35)</f>
        <v>6436.2</v>
      </c>
      <c r="I35" s="15"/>
      <c r="J35" s="15">
        <v>2350</v>
      </c>
      <c r="K35" s="3"/>
      <c r="L35" s="15">
        <f>('[1] General'!H35)+('[1] CONF'!H35)+('[1]Min Cons'!H35)+('[1]Youth Min'!I35)</f>
        <v>595</v>
      </c>
      <c r="M35" s="15">
        <v>0</v>
      </c>
      <c r="N35" s="15">
        <v>0</v>
      </c>
      <c r="O35" s="15">
        <v>300</v>
      </c>
      <c r="P35" s="15">
        <v>0</v>
      </c>
      <c r="Q35" s="15">
        <v>0</v>
      </c>
      <c r="R35" s="15">
        <v>0</v>
      </c>
      <c r="S35" s="15">
        <v>0</v>
      </c>
      <c r="T35" s="15">
        <v>50</v>
      </c>
      <c r="U35" s="15">
        <v>0</v>
      </c>
      <c r="V35" s="15">
        <v>0</v>
      </c>
      <c r="W35" s="15">
        <f>('[1] General'!S35)+('[1] CONF'!S35)+('[1]Min Cons'!S35)+('[1]Youth Min'!T35)</f>
        <v>0</v>
      </c>
      <c r="Y35" s="16">
        <f t="shared" si="6"/>
        <v>595</v>
      </c>
      <c r="Z35" s="16">
        <f t="shared" si="7"/>
        <v>300</v>
      </c>
      <c r="AA35" s="16">
        <f t="shared" si="8"/>
        <v>50</v>
      </c>
      <c r="AB35" s="16">
        <f t="shared" si="9"/>
        <v>0</v>
      </c>
    </row>
    <row r="36" spans="1:28" x14ac:dyDescent="0.35">
      <c r="A36" s="10" t="s">
        <v>48</v>
      </c>
      <c r="C36" s="11">
        <f>'[1] General'!C36+'[1]OLED DO NOT USE'!C36+'[1] CONF'!C36+'[1]Min Cons'!C36+'[1]YMT DO NOT USE'!D36+'[1]Youth Min'!C36</f>
        <v>5998</v>
      </c>
      <c r="D36" s="11">
        <f>'[1] General'!D36+'[1]OLED DO NOT USE'!D36+'[1] CONF'!D36+'[1]Min Cons'!D36+'[1]YMT DO NOT USE'!E36+'[1]Youth Min'!D36</f>
        <v>11420</v>
      </c>
      <c r="E36" s="11">
        <v>5673</v>
      </c>
      <c r="F36" s="11">
        <f>'[1] General'!E36+'[1] CONF'!E36+'[1]Min Cons'!E36+'[1]Youth Min'!E36</f>
        <v>14905</v>
      </c>
      <c r="G36" s="11">
        <v>1081</v>
      </c>
      <c r="H36" s="15">
        <f>('[1] General'!F36)+('[1] CONF'!F36)+('[1]Min Cons'!F36)+('[1]Youth Min'!F36)</f>
        <v>5882</v>
      </c>
      <c r="I36" s="15"/>
      <c r="J36" s="15">
        <v>10462</v>
      </c>
      <c r="K36" s="3"/>
      <c r="L36" s="15">
        <v>225</v>
      </c>
      <c r="M36" s="15">
        <v>0</v>
      </c>
      <c r="N36" s="15">
        <v>0</v>
      </c>
      <c r="O36" s="15">
        <v>250</v>
      </c>
      <c r="P36" s="15">
        <v>0</v>
      </c>
      <c r="Q36" s="15">
        <v>0</v>
      </c>
      <c r="R36" s="15">
        <v>0</v>
      </c>
      <c r="S36" s="15">
        <v>500</v>
      </c>
      <c r="T36" s="15">
        <v>9000</v>
      </c>
      <c r="U36" s="15">
        <v>0</v>
      </c>
      <c r="V36" s="15">
        <v>0</v>
      </c>
      <c r="W36" s="15">
        <v>0</v>
      </c>
      <c r="Y36" s="16">
        <f t="shared" si="6"/>
        <v>225</v>
      </c>
      <c r="Z36" s="16">
        <f t="shared" si="7"/>
        <v>250</v>
      </c>
      <c r="AA36" s="16">
        <f t="shared" si="8"/>
        <v>9500</v>
      </c>
      <c r="AB36" s="16">
        <f t="shared" si="9"/>
        <v>0</v>
      </c>
    </row>
    <row r="37" spans="1:28" x14ac:dyDescent="0.35">
      <c r="A37" s="10" t="s">
        <v>49</v>
      </c>
      <c r="C37" s="11"/>
      <c r="D37" s="11"/>
      <c r="E37" s="11"/>
      <c r="F37" s="12">
        <f>'[1] General'!E37+'[1] CONF'!E37+'[1]Min Cons'!E37+'[1]Youth Min'!E37</f>
        <v>0</v>
      </c>
      <c r="G37" s="12"/>
      <c r="H37" s="15">
        <f>('[1] General'!F37)+('[1] CONF'!F37)+('[1]Min Cons'!F37)+('[1]Youth Min'!F37)</f>
        <v>0</v>
      </c>
      <c r="I37" s="15"/>
      <c r="J37" s="15"/>
      <c r="K37" s="3"/>
      <c r="L37" s="15">
        <f>('[1] General'!H37)+('[1] CONF'!H37)+('[1]Min Cons'!H37)+('[1]Youth Min'!I37)</f>
        <v>0</v>
      </c>
      <c r="M37" s="15">
        <f>('[1] General'!I37)+('[1] CONF'!I37)+('[1]Min Cons'!I37)+('[1]Youth Min'!J37)</f>
        <v>0</v>
      </c>
      <c r="N37" s="15">
        <f>('[1] General'!J37)+('[1] CONF'!J37)+('[1]Min Cons'!J37)+('[1]Youth Min'!K37)</f>
        <v>0</v>
      </c>
      <c r="O37" s="15">
        <f>('[1] General'!K37)+('[1] CONF'!K37)+('[1]Min Cons'!K37)+('[1]Youth Min'!L37)</f>
        <v>0</v>
      </c>
      <c r="P37" s="15">
        <f>('[1] General'!L37)+('[1] CONF'!L37)+('[1]Min Cons'!L37)+('[1]Youth Min'!M37)</f>
        <v>0</v>
      </c>
      <c r="Q37" s="15">
        <f>('[1] General'!M37)+('[1] CONF'!M37)+('[1]Min Cons'!M37)+('[1]Youth Min'!N37)</f>
        <v>0</v>
      </c>
      <c r="R37" s="15">
        <f>('[1] General'!N37)+('[1] CONF'!N37)+('[1]Min Cons'!N37)+('[1]Youth Min'!O37)</f>
        <v>0</v>
      </c>
      <c r="S37" s="15">
        <f>('[1] General'!O37)+('[1] CONF'!O37)+('[1]Min Cons'!O37)+('[1]Youth Min'!P37)</f>
        <v>0</v>
      </c>
      <c r="T37" s="15">
        <f>('[1] General'!P37)+('[1] CONF'!P37)+('[1]Min Cons'!P37)+('[1]Youth Min'!Q37)</f>
        <v>0</v>
      </c>
      <c r="U37" s="15">
        <f>('[1] General'!Q37)+('[1] CONF'!Q37)+('[1]Min Cons'!Q37)+('[1]Youth Min'!R37)</f>
        <v>0</v>
      </c>
      <c r="V37" s="15">
        <f>('[1] General'!R37)+('[1] CONF'!R37)+('[1]Min Cons'!R37)+('[1]Youth Min'!S37)</f>
        <v>0</v>
      </c>
      <c r="W37" s="15">
        <f>('[1] General'!S37)+('[1] CONF'!S37)+('[1]Min Cons'!S37)+('[1]Youth Min'!T37)</f>
        <v>0</v>
      </c>
      <c r="Y37" s="16">
        <f t="shared" si="6"/>
        <v>0</v>
      </c>
      <c r="Z37" s="16">
        <f t="shared" si="7"/>
        <v>0</v>
      </c>
      <c r="AA37" s="16">
        <f t="shared" si="8"/>
        <v>0</v>
      </c>
      <c r="AB37" s="16">
        <f t="shared" si="9"/>
        <v>0</v>
      </c>
    </row>
    <row r="38" spans="1:28" x14ac:dyDescent="0.35">
      <c r="A38" s="10" t="s">
        <v>50</v>
      </c>
      <c r="C38" s="11"/>
      <c r="D38" s="11"/>
      <c r="E38" s="11"/>
      <c r="F38" s="12">
        <f>'[1] General'!E38+'[1] CONF'!E38+'[1]Min Cons'!E38+'[1]Youth Min'!E38</f>
        <v>0</v>
      </c>
      <c r="G38" s="12"/>
      <c r="H38" s="15">
        <f>('[1] General'!F38)+('[1] CONF'!F38)+('[1]Min Cons'!F38)+('[1]Youth Min'!F38)</f>
        <v>0</v>
      </c>
      <c r="I38" s="15"/>
      <c r="J38" s="15"/>
      <c r="K38" s="3"/>
      <c r="L38" s="15">
        <f>('[1] General'!H38)+('[1] CONF'!H38)+('[1]Min Cons'!H38)+('[1]Youth Min'!I38)</f>
        <v>0</v>
      </c>
      <c r="M38" s="15">
        <f>('[1] General'!I38)+('[1] CONF'!I38)+('[1]Min Cons'!I38)+('[1]Youth Min'!J38)</f>
        <v>0</v>
      </c>
      <c r="N38" s="15">
        <f>('[1] General'!J38)+('[1] CONF'!J38)+('[1]Min Cons'!J38)+('[1]Youth Min'!K38)</f>
        <v>0</v>
      </c>
      <c r="O38" s="15">
        <f>('[1] General'!K38)+('[1] CONF'!K38)+('[1]Min Cons'!K38)+('[1]Youth Min'!L38)</f>
        <v>0</v>
      </c>
      <c r="P38" s="15">
        <f>('[1] General'!L38)+('[1] CONF'!L38)+('[1]Min Cons'!L38)+('[1]Youth Min'!M38)</f>
        <v>0</v>
      </c>
      <c r="Q38" s="15">
        <f>('[1] General'!M38)+('[1] CONF'!M38)+('[1]Min Cons'!M38)+('[1]Youth Min'!N38)</f>
        <v>0</v>
      </c>
      <c r="R38" s="15">
        <f>('[1] General'!N38)+('[1] CONF'!N38)+('[1]Min Cons'!N38)+('[1]Youth Min'!O38)</f>
        <v>0</v>
      </c>
      <c r="S38" s="15">
        <f>('[1] General'!O38)+('[1] CONF'!O38)+('[1]Min Cons'!O38)+('[1]Youth Min'!P38)</f>
        <v>0</v>
      </c>
      <c r="T38" s="15">
        <f>('[1] General'!P38)+('[1] CONF'!P38)+('[1]Min Cons'!P38)+('[1]Youth Min'!Q38)</f>
        <v>0</v>
      </c>
      <c r="U38" s="15">
        <f>('[1] General'!Q38)+('[1] CONF'!Q38)+('[1]Min Cons'!Q38)+('[1]Youth Min'!R38)</f>
        <v>0</v>
      </c>
      <c r="V38" s="15">
        <f>('[1] General'!R38)+('[1] CONF'!R38)+('[1]Min Cons'!R38)+('[1]Youth Min'!S38)</f>
        <v>0</v>
      </c>
      <c r="W38" s="15">
        <f>('[1] General'!S38)+('[1] CONF'!S38)+('[1]Min Cons'!S38)+('[1]Youth Min'!T38)</f>
        <v>0</v>
      </c>
      <c r="Y38" s="16">
        <f t="shared" si="6"/>
        <v>0</v>
      </c>
      <c r="Z38" s="16">
        <f t="shared" si="7"/>
        <v>0</v>
      </c>
      <c r="AA38" s="16">
        <f t="shared" si="8"/>
        <v>0</v>
      </c>
      <c r="AB38" s="16">
        <f t="shared" si="9"/>
        <v>0</v>
      </c>
    </row>
    <row r="39" spans="1:28" x14ac:dyDescent="0.35">
      <c r="A39" s="10" t="s">
        <v>51</v>
      </c>
      <c r="C39" s="11">
        <f>'[1] General'!C39+'[1]OLED DO NOT USE'!C39+'[1] CONF'!C39+'[1]Min Cons'!C39+'[1]YMT DO NOT USE'!D39+'[1]Youth Min'!C39</f>
        <v>65944</v>
      </c>
      <c r="D39" s="11">
        <f>'[1] General'!D39+'[1]OLED DO NOT USE'!D39+'[1] CONF'!D39+'[1]Min Cons'!D39+'[1]YMT DO NOT USE'!E39+'[1]Youth Min'!D39</f>
        <v>51558</v>
      </c>
      <c r="E39" s="11">
        <v>23520</v>
      </c>
      <c r="F39" s="11">
        <f>'[1] General'!E39+'[1] CONF'!E39+'[1]Min Cons'!E39+'[1]Youth Min'!E39</f>
        <v>23520</v>
      </c>
      <c r="G39" s="11">
        <v>22886</v>
      </c>
      <c r="H39" s="15">
        <f>('[1] General'!F39)+('[1] CONF'!F39)+('[1]Min Cons'!F39)+('[1]Youth Min'!F39)</f>
        <v>23520</v>
      </c>
      <c r="I39" s="15"/>
      <c r="J39" s="15">
        <v>20000</v>
      </c>
      <c r="K39" s="3"/>
      <c r="L39" s="15">
        <v>1666</v>
      </c>
      <c r="M39" s="15">
        <v>1666</v>
      </c>
      <c r="N39" s="15">
        <v>1666</v>
      </c>
      <c r="O39" s="15">
        <v>1666</v>
      </c>
      <c r="P39" s="15">
        <v>1666</v>
      </c>
      <c r="Q39" s="15">
        <v>1666</v>
      </c>
      <c r="R39" s="15">
        <v>1666</v>
      </c>
      <c r="S39" s="15">
        <v>1666</v>
      </c>
      <c r="T39" s="15" t="s">
        <v>52</v>
      </c>
      <c r="U39" s="15">
        <v>1666</v>
      </c>
      <c r="V39" s="15">
        <f>('[1] General'!R39)+('[1] CONF'!R39)+('[1]Min Cons'!R39)+('[1]Youth Min'!S39)</f>
        <v>1960</v>
      </c>
      <c r="W39" s="15">
        <v>1666</v>
      </c>
      <c r="Y39" s="16">
        <f t="shared" si="6"/>
        <v>4998</v>
      </c>
      <c r="Z39" s="16">
        <f t="shared" si="7"/>
        <v>4998</v>
      </c>
      <c r="AA39" s="16">
        <v>4998</v>
      </c>
      <c r="AB39" s="16">
        <v>4998</v>
      </c>
    </row>
    <row r="40" spans="1:28" x14ac:dyDescent="0.35">
      <c r="A40" s="10" t="s">
        <v>53</v>
      </c>
      <c r="C40" s="11">
        <f>'[1] General'!C40+'[1]OLED DO NOT USE'!C40+'[1] CONF'!C40+'[1]Min Cons'!C40+'[1]YMT DO NOT USE'!D40+'[1]Youth Min'!C40</f>
        <v>22351</v>
      </c>
      <c r="D40" s="11">
        <f>'[1] General'!D40+'[1]OLED DO NOT USE'!D40+'[1] CONF'!D40+'[1]Min Cons'!D40+'[1]YMT DO NOT USE'!E40+'[1]Youth Min'!D40</f>
        <v>29752</v>
      </c>
      <c r="E40" s="11">
        <v>41258</v>
      </c>
      <c r="F40" s="11">
        <f>'[1] General'!E40+'[1] CONF'!E40+'[1]Min Cons'!E40+'[1]Youth Min'!E40</f>
        <v>40604</v>
      </c>
      <c r="G40" s="11">
        <v>12938</v>
      </c>
      <c r="H40" s="15">
        <f>('[1] General'!F40)+('[1] CONF'!F40)+('[1]Min Cons'!F40)+('[1]Youth Min'!F40)</f>
        <v>41700</v>
      </c>
      <c r="I40" s="15"/>
      <c r="J40" s="15">
        <v>44068</v>
      </c>
      <c r="K40" s="3"/>
      <c r="L40" s="15">
        <v>3672</v>
      </c>
      <c r="M40" s="15">
        <v>3672</v>
      </c>
      <c r="N40" s="15">
        <v>3672</v>
      </c>
      <c r="O40" s="15">
        <v>3672</v>
      </c>
      <c r="P40" s="15">
        <v>3672</v>
      </c>
      <c r="Q40" s="15">
        <v>3672</v>
      </c>
      <c r="R40" s="15">
        <v>3672</v>
      </c>
      <c r="S40" s="15">
        <v>3672</v>
      </c>
      <c r="T40" s="15">
        <v>3672</v>
      </c>
      <c r="U40" s="15">
        <v>3672</v>
      </c>
      <c r="V40" s="15">
        <v>3672</v>
      </c>
      <c r="W40" s="15">
        <v>3672</v>
      </c>
      <c r="Y40" s="16">
        <f t="shared" si="6"/>
        <v>11016</v>
      </c>
      <c r="Z40" s="16">
        <f t="shared" si="7"/>
        <v>11016</v>
      </c>
      <c r="AA40" s="16">
        <f t="shared" si="8"/>
        <v>11016</v>
      </c>
      <c r="AB40" s="16">
        <f t="shared" si="9"/>
        <v>11016</v>
      </c>
    </row>
    <row r="41" spans="1:28" x14ac:dyDescent="0.35">
      <c r="A41" s="10" t="s">
        <v>54</v>
      </c>
      <c r="C41" s="11">
        <f>'[1] General'!C41+'[1]OLED DO NOT USE'!C41+'[1] CONF'!C41+'[1]Min Cons'!C41+'[1]YMT DO NOT USE'!D41+'[1]Youth Min'!C41</f>
        <v>1710</v>
      </c>
      <c r="D41" s="11">
        <f>'[1] General'!D41+'[1]OLED DO NOT USE'!D41+'[1] CONF'!D41+'[1]Min Cons'!D41+'[1]YMT DO NOT USE'!E41+'[1]Youth Min'!D41</f>
        <v>2277</v>
      </c>
      <c r="E41" s="11">
        <v>3208</v>
      </c>
      <c r="F41" s="11">
        <f>'[1] General'!E41+'[1] CONF'!E41+'[1]Min Cons'!E41+'[1]Youth Min'!E41</f>
        <v>3116</v>
      </c>
      <c r="G41" s="11">
        <v>990</v>
      </c>
      <c r="H41" s="15">
        <f>('[1] General'!F41)+('[1] CONF'!F41)+('[1]Min Cons'!F41)+('[1]Youth Min'!F41)</f>
        <v>3190.05</v>
      </c>
      <c r="I41" s="15"/>
      <c r="J41" s="15">
        <v>3200</v>
      </c>
      <c r="K41" s="3"/>
      <c r="L41" s="15">
        <f>('[1] General'!H41)+('[1] CONF'!H41)+('[1]Min Cons'!H41)+('[1]Youth Min'!I41)</f>
        <v>265.83749999999998</v>
      </c>
      <c r="M41" s="15">
        <f>('[1] General'!I41)+('[1] CONF'!I41)+('[1]Min Cons'!I41)+('[1]Youth Min'!J41)</f>
        <v>265.83749999999998</v>
      </c>
      <c r="N41" s="15">
        <f>('[1] General'!J41)+('[1] CONF'!J41)+('[1]Min Cons'!J41)+('[1]Youth Min'!K41)</f>
        <v>265.83749999999998</v>
      </c>
      <c r="O41" s="15">
        <f>('[1] General'!K41)+('[1] CONF'!K41)+('[1]Min Cons'!K41)+('[1]Youth Min'!L41)</f>
        <v>265.83749999999998</v>
      </c>
      <c r="P41" s="15">
        <f>('[1] General'!L41)+('[1] CONF'!L41)+('[1]Min Cons'!L41)+('[1]Youth Min'!M41)</f>
        <v>265.83749999999998</v>
      </c>
      <c r="Q41" s="15">
        <f>('[1] General'!M41)+('[1] CONF'!M41)+('[1]Min Cons'!M41)+('[1]Youth Min'!N41)</f>
        <v>265.83749999999998</v>
      </c>
      <c r="R41" s="15">
        <f>('[1] General'!N41)+('[1] CONF'!N41)+('[1]Min Cons'!N41)+('[1]Youth Min'!O41)</f>
        <v>265.83749999999998</v>
      </c>
      <c r="S41" s="15">
        <f>('[1] General'!O41)+('[1] CONF'!O41)+('[1]Min Cons'!O41)+('[1]Youth Min'!P41)</f>
        <v>265.83749999999998</v>
      </c>
      <c r="T41" s="15">
        <f>('[1] General'!P41)+('[1] CONF'!P41)+('[1]Min Cons'!P41)+('[1]Youth Min'!Q41)</f>
        <v>265.83749999999998</v>
      </c>
      <c r="U41" s="15">
        <f>('[1] General'!Q41)+('[1] CONF'!Q41)+('[1]Min Cons'!Q41)+('[1]Youth Min'!R41)</f>
        <v>265.83749999999998</v>
      </c>
      <c r="V41" s="15">
        <f>('[1] General'!R41)+('[1] CONF'!R41)+('[1]Min Cons'!R41)+('[1]Youth Min'!S41)</f>
        <v>265.83749999999998</v>
      </c>
      <c r="W41" s="15">
        <f>('[1] General'!S41)+('[1] CONF'!S41)+('[1]Min Cons'!S41)+('[1]Youth Min'!T41)</f>
        <v>74.587499999999991</v>
      </c>
      <c r="Y41" s="16">
        <f t="shared" si="6"/>
        <v>797.51249999999993</v>
      </c>
      <c r="Z41" s="16">
        <f t="shared" si="7"/>
        <v>797.51249999999993</v>
      </c>
      <c r="AA41" s="16">
        <f t="shared" si="8"/>
        <v>797.51249999999993</v>
      </c>
      <c r="AB41" s="16">
        <f t="shared" si="9"/>
        <v>606.26249999999993</v>
      </c>
    </row>
    <row r="42" spans="1:28" x14ac:dyDescent="0.35">
      <c r="A42" s="10" t="s">
        <v>55</v>
      </c>
      <c r="C42" s="11">
        <f>'[1] General'!C42+'[1]OLED DO NOT USE'!C42+'[1] CONF'!C42+'[1]Min Cons'!C42+'[1]YMT DO NOT USE'!D42+'[1]Youth Min'!C42</f>
        <v>0</v>
      </c>
      <c r="D42" s="11">
        <f>'[1] General'!D42+'[1]OLED DO NOT USE'!D42+'[1] CONF'!D42+'[1]Min Cons'!D42+'[1]YMT DO NOT USE'!E42+'[1]Youth Min'!D42</f>
        <v>0</v>
      </c>
      <c r="E42" s="11">
        <v>0</v>
      </c>
      <c r="F42" s="11">
        <f>'[1] General'!E42+'[1] CONF'!E42+'[1]Min Cons'!E42+'[1]Youth Min'!E42</f>
        <v>0</v>
      </c>
      <c r="G42" s="11">
        <v>0</v>
      </c>
      <c r="H42" s="15">
        <f>('[1] General'!F42)+('[1] CONF'!F42)+('[1]Min Cons'!F42)+('[1]Youth Min'!F42)</f>
        <v>0</v>
      </c>
      <c r="I42" s="15"/>
      <c r="J42" s="15"/>
      <c r="K42" s="3"/>
      <c r="L42" s="15">
        <f>('[1] General'!H42)+('[1] CONF'!H42)+('[1]Min Cons'!H42)+('[1]Youth Min'!I42)</f>
        <v>0</v>
      </c>
      <c r="M42" s="15">
        <f>('[1] General'!I42)+('[1] CONF'!I42)+('[1]Min Cons'!I42)+('[1]Youth Min'!J42)</f>
        <v>0</v>
      </c>
      <c r="N42" s="15">
        <f>('[1] General'!J42)+('[1] CONF'!J42)+('[1]Min Cons'!J42)+('[1]Youth Min'!K42)</f>
        <v>0</v>
      </c>
      <c r="O42" s="15">
        <f>('[1] General'!K42)+('[1] CONF'!K42)+('[1]Min Cons'!K42)+('[1]Youth Min'!L42)</f>
        <v>0</v>
      </c>
      <c r="P42" s="15">
        <f>('[1] General'!L42)+('[1] CONF'!L42)+('[1]Min Cons'!L42)+('[1]Youth Min'!M42)</f>
        <v>0</v>
      </c>
      <c r="Q42" s="15">
        <f>('[1] General'!M42)+('[1] CONF'!M42)+('[1]Min Cons'!M42)+('[1]Youth Min'!N42)</f>
        <v>0</v>
      </c>
      <c r="R42" s="15">
        <f>('[1] General'!N42)+('[1] CONF'!N42)+('[1]Min Cons'!N42)+('[1]Youth Min'!O42)</f>
        <v>0</v>
      </c>
      <c r="S42" s="15">
        <f>('[1] General'!O42)+('[1] CONF'!O42)+('[1]Min Cons'!O42)+('[1]Youth Min'!P42)</f>
        <v>0</v>
      </c>
      <c r="T42" s="15">
        <f>('[1] General'!P42)+('[1] CONF'!P42)+('[1]Min Cons'!P42)+('[1]Youth Min'!Q42)</f>
        <v>0</v>
      </c>
      <c r="U42" s="15">
        <f>('[1] General'!Q42)+('[1] CONF'!Q42)+('[1]Min Cons'!Q42)+('[1]Youth Min'!R42)</f>
        <v>0</v>
      </c>
      <c r="V42" s="15">
        <f>('[1] General'!R42)+('[1] CONF'!R42)+('[1]Min Cons'!R42)+('[1]Youth Min'!S42)</f>
        <v>0</v>
      </c>
      <c r="W42" s="15">
        <f>('[1] General'!S42)+('[1] CONF'!S42)+('[1]Min Cons'!S42)+('[1]Youth Min'!T42)</f>
        <v>0</v>
      </c>
      <c r="Y42" s="16">
        <f t="shared" si="6"/>
        <v>0</v>
      </c>
      <c r="Z42" s="16">
        <f t="shared" si="7"/>
        <v>0</v>
      </c>
      <c r="AA42" s="16">
        <f t="shared" si="8"/>
        <v>0</v>
      </c>
      <c r="AB42" s="16">
        <f t="shared" si="9"/>
        <v>0</v>
      </c>
    </row>
    <row r="43" spans="1:28" x14ac:dyDescent="0.35">
      <c r="A43" s="10" t="s">
        <v>56</v>
      </c>
      <c r="C43" s="11">
        <f>'[1] General'!C43+'[1]OLED DO NOT USE'!C43+'[1] CONF'!C43+'[1]Min Cons'!C43+'[1]YMT DO NOT USE'!D43+'[1]Youth Min'!C43</f>
        <v>1495</v>
      </c>
      <c r="D43" s="11">
        <f>'[1] General'!D43+'[1]OLED DO NOT USE'!D43+'[1] CONF'!D43+'[1]Min Cons'!D43+'[1]YMT DO NOT USE'!E43+'[1]Youth Min'!D43</f>
        <v>4100</v>
      </c>
      <c r="E43" s="11">
        <v>647</v>
      </c>
      <c r="F43" s="11">
        <f>'[1] General'!E43+'[1] CONF'!E43+'[1]Min Cons'!E43+'[1]Youth Min'!E43</f>
        <v>8960</v>
      </c>
      <c r="G43" s="11">
        <v>400</v>
      </c>
      <c r="H43" s="15">
        <f>('[1] General'!F43)+('[1] CONF'!F43)+('[1]Min Cons'!F43)+('[1]Youth Min'!F43)</f>
        <v>5340</v>
      </c>
      <c r="I43" s="15"/>
      <c r="J43" s="15">
        <v>5000</v>
      </c>
      <c r="K43" s="3"/>
      <c r="L43" s="15">
        <v>417</v>
      </c>
      <c r="M43" s="15">
        <v>417</v>
      </c>
      <c r="N43" s="15">
        <v>417</v>
      </c>
      <c r="O43" s="15">
        <v>417</v>
      </c>
      <c r="P43" s="15">
        <v>417</v>
      </c>
      <c r="Q43" s="15">
        <v>417</v>
      </c>
      <c r="R43" s="15">
        <v>417</v>
      </c>
      <c r="S43" s="15">
        <v>417</v>
      </c>
      <c r="T43" s="15">
        <v>417</v>
      </c>
      <c r="U43" s="15">
        <v>417</v>
      </c>
      <c r="V43" s="15">
        <v>417</v>
      </c>
      <c r="W43" s="15">
        <v>417</v>
      </c>
      <c r="Y43" s="16">
        <f t="shared" si="6"/>
        <v>1251</v>
      </c>
      <c r="Z43" s="16">
        <f t="shared" si="7"/>
        <v>1251</v>
      </c>
      <c r="AA43" s="16">
        <f t="shared" si="8"/>
        <v>1251</v>
      </c>
      <c r="AB43" s="16">
        <f t="shared" si="9"/>
        <v>1251</v>
      </c>
    </row>
    <row r="44" spans="1:28" x14ac:dyDescent="0.35">
      <c r="A44" s="10" t="s">
        <v>57</v>
      </c>
      <c r="C44" s="11">
        <f>'[1] General'!C44+'[1]OLED DO NOT USE'!C44+'[1] CONF'!C44+'[1]Min Cons'!C44+'[1]YMT DO NOT USE'!D44+'[1]Youth Min'!C44</f>
        <v>0</v>
      </c>
      <c r="D44" s="11">
        <f>'[1] General'!D44+'[1]OLED DO NOT USE'!D44+'[1] CONF'!D44+'[1]Min Cons'!D44+'[1]YMT DO NOT USE'!E44+'[1]Youth Min'!D44</f>
        <v>2000</v>
      </c>
      <c r="E44" s="11">
        <v>0</v>
      </c>
      <c r="F44" s="11">
        <f>'[1] General'!E44+'[1] CONF'!E44+'[1]Min Cons'!E44+'[1]Youth Min'!E44</f>
        <v>2000</v>
      </c>
      <c r="G44" s="11">
        <v>0</v>
      </c>
      <c r="H44" s="15">
        <f>('[1] General'!F44)+('[1] CONF'!F44)+('[1]Min Cons'!F44)+('[1]Youth Min'!F44)</f>
        <v>2000</v>
      </c>
      <c r="I44" s="15"/>
      <c r="J44" s="15">
        <v>2000</v>
      </c>
      <c r="K44" s="3"/>
      <c r="L44" s="15">
        <f>('[1] General'!H44)+('[1] CONF'!H44)+('[1]Min Cons'!H44)+('[1]Youth Min'!I44)</f>
        <v>167</v>
      </c>
      <c r="M44" s="15">
        <f>('[1] General'!I44)+('[1] CONF'!I44)+('[1]Min Cons'!I44)+('[1]Youth Min'!J44)</f>
        <v>167</v>
      </c>
      <c r="N44" s="15">
        <f>('[1] General'!J44)+('[1] CONF'!J44)+('[1]Min Cons'!J44)+('[1]Youth Min'!K44)</f>
        <v>166</v>
      </c>
      <c r="O44" s="15">
        <f>('[1] General'!K44)+('[1] CONF'!K44)+('[1]Min Cons'!K44)+('[1]Youth Min'!L44)</f>
        <v>167</v>
      </c>
      <c r="P44" s="15">
        <f>('[1] General'!L44)+('[1] CONF'!L44)+('[1]Min Cons'!L44)+('[1]Youth Min'!M44)</f>
        <v>167</v>
      </c>
      <c r="Q44" s="15">
        <f>('[1] General'!M44)+('[1] CONF'!M44)+('[1]Min Cons'!M44)+('[1]Youth Min'!N44)</f>
        <v>166</v>
      </c>
      <c r="R44" s="15">
        <f>('[1] General'!N44)+('[1] CONF'!N44)+('[1]Min Cons'!N44)+('[1]Youth Min'!O44)</f>
        <v>167</v>
      </c>
      <c r="S44" s="15">
        <f>('[1] General'!O44)+('[1] CONF'!O44)+('[1]Min Cons'!O44)+('[1]Youth Min'!P44)</f>
        <v>167</v>
      </c>
      <c r="T44" s="15">
        <f>('[1] General'!P44)+('[1] CONF'!P44)+('[1]Min Cons'!P44)+('[1]Youth Min'!Q44)</f>
        <v>166</v>
      </c>
      <c r="U44" s="15">
        <f>('[1] General'!Q44)+('[1] CONF'!Q44)+('[1]Min Cons'!Q44)+('[1]Youth Min'!R44)</f>
        <v>167</v>
      </c>
      <c r="V44" s="15">
        <f>('[1] General'!R44)+('[1] CONF'!R44)+('[1]Min Cons'!R44)+('[1]Youth Min'!S44)</f>
        <v>167</v>
      </c>
      <c r="W44" s="15">
        <f>('[1] General'!S44)+('[1] CONF'!S44)+('[1]Min Cons'!S44)+('[1]Youth Min'!T44)</f>
        <v>166</v>
      </c>
      <c r="Y44" s="16">
        <f t="shared" si="6"/>
        <v>500</v>
      </c>
      <c r="Z44" s="16">
        <f t="shared" si="7"/>
        <v>500</v>
      </c>
      <c r="AA44" s="16">
        <f t="shared" si="8"/>
        <v>500</v>
      </c>
      <c r="AB44" s="16">
        <f t="shared" si="9"/>
        <v>500</v>
      </c>
    </row>
    <row r="45" spans="1:28" x14ac:dyDescent="0.35">
      <c r="A45" s="10" t="s">
        <v>58</v>
      </c>
      <c r="C45" s="11"/>
      <c r="D45" s="11"/>
      <c r="E45" s="11"/>
      <c r="F45" s="12">
        <f>'[1] General'!E45+'[1] CONF'!E45+'[1]Min Cons'!E45+'[1]Youth Min'!E45</f>
        <v>0</v>
      </c>
      <c r="G45" s="12"/>
      <c r="H45" s="15"/>
      <c r="I45" s="15"/>
      <c r="J45" s="15"/>
      <c r="K45" s="3"/>
      <c r="L45" s="15">
        <f>('[1] General'!H45)+('[1] CONF'!H45)+('[1]Min Cons'!H45)+('[1]Youth Min'!I45)</f>
        <v>0</v>
      </c>
      <c r="M45" s="15">
        <f>('[1] General'!I45)+('[1] CONF'!I45)+('[1]Min Cons'!I45)+('[1]Youth Min'!J45)</f>
        <v>0</v>
      </c>
      <c r="N45" s="15">
        <f>('[1] General'!J45)+('[1] CONF'!J45)+('[1]Min Cons'!J45)+('[1]Youth Min'!K45)</f>
        <v>0</v>
      </c>
      <c r="O45" s="15">
        <f>('[1] General'!K45)+('[1] CONF'!K45)+('[1]Min Cons'!K45)+('[1]Youth Min'!L45)</f>
        <v>0</v>
      </c>
      <c r="P45" s="15">
        <f>('[1] General'!L45)+('[1] CONF'!L45)+('[1]Min Cons'!L45)+('[1]Youth Min'!M45)</f>
        <v>0</v>
      </c>
      <c r="Q45" s="15">
        <f>('[1] General'!M45)+('[1] CONF'!M45)+('[1]Min Cons'!M45)+('[1]Youth Min'!N45)</f>
        <v>0</v>
      </c>
      <c r="R45" s="15">
        <f>('[1] General'!N45)+('[1] CONF'!N45)+('[1]Min Cons'!N45)+('[1]Youth Min'!O45)</f>
        <v>0</v>
      </c>
      <c r="S45" s="15">
        <f>('[1] General'!O45)+('[1] CONF'!O45)+('[1]Min Cons'!O45)+('[1]Youth Min'!P45)</f>
        <v>0</v>
      </c>
      <c r="T45" s="15">
        <f>('[1] General'!P45)+('[1] CONF'!P45)+('[1]Min Cons'!P45)+('[1]Youth Min'!Q45)</f>
        <v>0</v>
      </c>
      <c r="U45" s="15">
        <f>('[1] General'!Q45)+('[1] CONF'!Q45)+('[1]Min Cons'!Q45)+('[1]Youth Min'!R45)</f>
        <v>0</v>
      </c>
      <c r="V45" s="15">
        <f>('[1] General'!R45)+('[1] CONF'!R45)+('[1]Min Cons'!R45)+('[1]Youth Min'!S45)</f>
        <v>0</v>
      </c>
      <c r="W45" s="15">
        <f>('[1] General'!S45)+('[1] CONF'!S45)+('[1]Min Cons'!S45)+('[1]Youth Min'!T45)</f>
        <v>0</v>
      </c>
      <c r="Y45" s="16">
        <f t="shared" si="6"/>
        <v>0</v>
      </c>
      <c r="Z45" s="16">
        <f t="shared" si="7"/>
        <v>0</v>
      </c>
      <c r="AA45" s="16">
        <f t="shared" si="8"/>
        <v>0</v>
      </c>
      <c r="AB45" s="16">
        <f t="shared" si="9"/>
        <v>0</v>
      </c>
    </row>
    <row r="46" spans="1:28" x14ac:dyDescent="0.35">
      <c r="A46" s="10" t="s">
        <v>59</v>
      </c>
      <c r="C46" s="11">
        <f>'[1] General'!C46+'[1]OLED DO NOT USE'!C46+'[1] CONF'!C46+'[1]Min Cons'!C46+'[1]YMT DO NOT USE'!D46+'[1]Youth Min'!C46</f>
        <v>3375</v>
      </c>
      <c r="D46" s="11">
        <f>'[1] General'!D46+'[1]OLED DO NOT USE'!D46+'[1] CONF'!D46+'[1]Min Cons'!D46+'[1]YMT DO NOT USE'!E46+'[1]Youth Min'!D46</f>
        <v>0</v>
      </c>
      <c r="E46" s="11">
        <v>4500</v>
      </c>
      <c r="F46" s="11">
        <f>'[1] General'!E46+'[1] CONF'!E46+'[1]Min Cons'!E46+'[1]Youth Min'!E46</f>
        <v>4500</v>
      </c>
      <c r="G46" s="12">
        <v>400</v>
      </c>
      <c r="H46" s="15">
        <f>('[1] General'!F46)+('[1] CONF'!F46)+('[1]Min Cons'!F46)+('[1]Youth Min'!F46)</f>
        <v>4500</v>
      </c>
      <c r="I46" s="15"/>
      <c r="J46" s="15">
        <v>4500</v>
      </c>
      <c r="K46" s="3"/>
      <c r="L46" s="15">
        <f>('[1] General'!H46)+('[1] CONF'!H46)+('[1]Min Cons'!H46)+('[1]Youth Min'!I46)</f>
        <v>375</v>
      </c>
      <c r="M46" s="15">
        <f>('[1] General'!I46)+('[1] CONF'!I46)+('[1]Min Cons'!I46)+('[1]Youth Min'!J46)</f>
        <v>375</v>
      </c>
      <c r="N46" s="15">
        <f>('[1] General'!J46)+('[1] CONF'!J46)+('[1]Min Cons'!J46)+('[1]Youth Min'!K46)</f>
        <v>375</v>
      </c>
      <c r="O46" s="15">
        <f>('[1] General'!K46)+('[1] CONF'!K46)+('[1]Min Cons'!K46)+('[1]Youth Min'!L46)</f>
        <v>375</v>
      </c>
      <c r="P46" s="15">
        <f>('[1] General'!L46)+('[1] CONF'!L46)+('[1]Min Cons'!L46)+('[1]Youth Min'!M46)</f>
        <v>375</v>
      </c>
      <c r="Q46" s="15">
        <f>('[1] General'!M46)+('[1] CONF'!M46)+('[1]Min Cons'!M46)+('[1]Youth Min'!N46)</f>
        <v>375</v>
      </c>
      <c r="R46" s="15">
        <f>('[1] General'!N46)+('[1] CONF'!N46)+('[1]Min Cons'!N46)+('[1]Youth Min'!O46)</f>
        <v>375</v>
      </c>
      <c r="S46" s="15">
        <f>('[1] General'!O46)+('[1] CONF'!O46)+('[1]Min Cons'!O46)+('[1]Youth Min'!P46)</f>
        <v>375</v>
      </c>
      <c r="T46" s="15">
        <f>('[1] General'!P46)+('[1] CONF'!P46)+('[1]Min Cons'!P46)+('[1]Youth Min'!Q46)</f>
        <v>375</v>
      </c>
      <c r="U46" s="15">
        <f>('[1] General'!Q46)+('[1] CONF'!Q46)+('[1]Min Cons'!Q46)+('[1]Youth Min'!R46)</f>
        <v>375</v>
      </c>
      <c r="V46" s="15">
        <f>('[1] General'!R46)+('[1] CONF'!R46)+('[1]Min Cons'!R46)+('[1]Youth Min'!S46)</f>
        <v>375</v>
      </c>
      <c r="W46" s="15">
        <f>('[1] General'!S46)+('[1] CONF'!S46)+('[1]Min Cons'!S46)+('[1]Youth Min'!T46)</f>
        <v>375</v>
      </c>
      <c r="Y46" s="16">
        <f t="shared" si="6"/>
        <v>1125</v>
      </c>
      <c r="Z46" s="16">
        <f t="shared" si="7"/>
        <v>1125</v>
      </c>
      <c r="AA46" s="16">
        <f t="shared" si="8"/>
        <v>1125</v>
      </c>
      <c r="AB46" s="16">
        <f t="shared" si="9"/>
        <v>1125</v>
      </c>
    </row>
    <row r="47" spans="1:28" x14ac:dyDescent="0.35">
      <c r="A47" s="10" t="s">
        <v>60</v>
      </c>
      <c r="C47" s="11">
        <f>'[1] General'!C47+'[1]OLED DO NOT USE'!C47+'[1] CONF'!C47+'[1]Min Cons'!C47+'[1]YMT DO NOT USE'!D47+'[1]Youth Min'!C47</f>
        <v>928</v>
      </c>
      <c r="D47" s="11">
        <f>'[1] General'!D47+'[1]OLED DO NOT USE'!D47+'[1] CONF'!D47+'[1]Min Cons'!D47+'[1]YMT DO NOT USE'!E47+'[1]Youth Min'!D47</f>
        <v>1630</v>
      </c>
      <c r="E47" s="11">
        <v>462</v>
      </c>
      <c r="F47" s="11">
        <f>'[1] General'!E47+'[1] CONF'!E47+'[1]Min Cons'!E47+'[1]Youth Min'!E47</f>
        <v>1300</v>
      </c>
      <c r="G47" s="11">
        <v>1500</v>
      </c>
      <c r="H47" s="15">
        <f>('[1] General'!F47)+('[1] CONF'!F47)+('[1]Min Cons'!F47)+('[1]Youth Min'!F47)</f>
        <v>1350</v>
      </c>
      <c r="I47" s="15"/>
      <c r="J47" s="15">
        <v>462</v>
      </c>
      <c r="K47" s="3"/>
      <c r="L47" s="15">
        <f>('[1] General'!H47)+('[1] CONF'!H47)+('[1]Min Cons'!H47)+('[1]Youth Min'!I47)</f>
        <v>95.333333333333329</v>
      </c>
      <c r="M47" s="15">
        <f>('[1] General'!I47)+('[1] CONF'!I47)+('[1]Min Cons'!I47)+('[1]Youth Min'!J47)</f>
        <v>97.333333333333329</v>
      </c>
      <c r="N47" s="15">
        <f>('[1] General'!J47)+('[1] CONF'!J47)+('[1]Min Cons'!J47)+('[1]Youth Min'!K47)</f>
        <v>95.333333333333329</v>
      </c>
      <c r="O47" s="15">
        <f>('[1] General'!K47)+('[1] CONF'!K47)+('[1]Min Cons'!K47)+('[1]Youth Min'!L47)</f>
        <v>95.333333333333329</v>
      </c>
      <c r="P47" s="15">
        <f>('[1] General'!L47)+('[1] CONF'!L47)+('[1]Min Cons'!L47)+('[1]Youth Min'!M47)</f>
        <v>96.333333333333329</v>
      </c>
      <c r="Q47" s="15">
        <f>('[1] General'!M47)+('[1] CONF'!M47)+('[1]Min Cons'!M47)+('[1]Youth Min'!N47)</f>
        <v>95.333333333333329</v>
      </c>
      <c r="R47" s="15">
        <f>('[1] General'!N47)+('[1] CONF'!N47)+('[1]Min Cons'!N47)+('[1]Youth Min'!O47)</f>
        <v>95.333333333333329</v>
      </c>
      <c r="S47" s="15">
        <f>('[1] General'!O47)+('[1] CONF'!O47)+('[1]Min Cons'!O47)+('[1]Youth Min'!P47)</f>
        <v>97.333333333333329</v>
      </c>
      <c r="T47" s="15">
        <f>('[1] General'!P47)+('[1] CONF'!P47)+('[1]Min Cons'!P47)+('[1]Youth Min'!Q47)</f>
        <v>212.83333333333331</v>
      </c>
      <c r="U47" s="15">
        <f>('[1] General'!Q47)+('[1] CONF'!Q47)+('[1]Min Cons'!Q47)+('[1]Youth Min'!R47)</f>
        <v>217.83333333333331</v>
      </c>
      <c r="V47" s="15">
        <f>('[1] General'!R47)+('[1] CONF'!R47)+('[1]Min Cons'!R47)+('[1]Youth Min'!S47)</f>
        <v>107.33333333333333</v>
      </c>
      <c r="W47" s="15">
        <f>('[1] General'!S47)+('[1] CONF'!S47)+('[1]Min Cons'!S47)+('[1]Youth Min'!T47)</f>
        <v>83.333333333333329</v>
      </c>
      <c r="Y47" s="16">
        <f t="shared" si="6"/>
        <v>288</v>
      </c>
      <c r="Z47" s="16">
        <f t="shared" si="7"/>
        <v>287</v>
      </c>
      <c r="AA47" s="16">
        <f t="shared" si="8"/>
        <v>405.5</v>
      </c>
      <c r="AB47" s="16">
        <f t="shared" si="9"/>
        <v>408.49999999999994</v>
      </c>
    </row>
    <row r="48" spans="1:28" x14ac:dyDescent="0.35">
      <c r="A48" s="10" t="s">
        <v>61</v>
      </c>
      <c r="C48" s="11">
        <f>'[1] General'!C48+'[1]OLED DO NOT USE'!C48+'[1] CONF'!C48+'[1]Min Cons'!C48+'[1]YMT DO NOT USE'!D48+'[1]Youth Min'!C48</f>
        <v>0</v>
      </c>
      <c r="D48" s="11">
        <f>'[1] General'!D48+'[1]OLED DO NOT USE'!D48+'[1] CONF'!D48+'[1]Min Cons'!D48+'[1]YMT DO NOT USE'!E48+'[1]Youth Min'!D48</f>
        <v>395</v>
      </c>
      <c r="E48" s="11"/>
      <c r="F48" s="11">
        <f>'[1] General'!E48+'[1] CONF'!E48+'[1]Min Cons'!E48+'[1]Youth Min'!E48</f>
        <v>1395</v>
      </c>
      <c r="G48" s="11">
        <v>1500</v>
      </c>
      <c r="H48" s="15">
        <f>('[1] General'!F48)+('[1] CONF'!F48)+('[1]Min Cons'!F48)+('[1]Youth Min'!F48)</f>
        <v>1500</v>
      </c>
      <c r="I48" s="15"/>
      <c r="J48" s="15">
        <v>500</v>
      </c>
      <c r="K48" s="3"/>
      <c r="L48" s="15">
        <f>('[1] General'!H48)+('[1] CONF'!H48)+('[1]Min Cons'!H48)+('[1]Youth Min'!I48)</f>
        <v>0</v>
      </c>
      <c r="M48" s="15">
        <f>('[1] General'!I48)+('[1] CONF'!I48)+('[1]Min Cons'!I48)+('[1]Youth Min'!J48)</f>
        <v>0</v>
      </c>
      <c r="N48" s="15">
        <f>('[1] General'!J48)+('[1] CONF'!J48)+('[1]Min Cons'!J48)+('[1]Youth Min'!K48)</f>
        <v>0</v>
      </c>
      <c r="O48" s="15">
        <f>('[1] General'!K48)+('[1] CONF'!K48)+('[1]Min Cons'!K48)+('[1]Youth Min'!L48)</f>
        <v>0</v>
      </c>
      <c r="P48" s="15">
        <f>('[1] General'!L48)+('[1] CONF'!L48)+('[1]Min Cons'!L48)+('[1]Youth Min'!M48)</f>
        <v>0</v>
      </c>
      <c r="Q48" s="15">
        <f>('[1] General'!M48)+('[1] CONF'!M48)+('[1]Min Cons'!M48)+('[1]Youth Min'!N48)</f>
        <v>1000</v>
      </c>
      <c r="R48" s="15">
        <f>('[1] General'!N48)+('[1] CONF'!N48)+('[1]Min Cons'!N48)+('[1]Youth Min'!O48)</f>
        <v>0</v>
      </c>
      <c r="S48" s="15">
        <f>('[1] General'!O48)+('[1] CONF'!O48)+('[1]Min Cons'!O48)+('[1]Youth Min'!P48)</f>
        <v>0</v>
      </c>
      <c r="T48" s="15">
        <f>('[1] General'!P48)+('[1] CONF'!P48)+('[1]Min Cons'!P48)+('[1]Youth Min'!Q48)</f>
        <v>395</v>
      </c>
      <c r="U48" s="15">
        <f>('[1] General'!Q48)+('[1] CONF'!Q48)+('[1]Min Cons'!Q48)+('[1]Youth Min'!R48)</f>
        <v>0</v>
      </c>
      <c r="V48" s="15">
        <f>('[1] General'!R48)+('[1] CONF'!R48)+('[1]Min Cons'!R48)+('[1]Youth Min'!S48)</f>
        <v>0</v>
      </c>
      <c r="W48" s="15">
        <f>('[1] General'!S48)+('[1] CONF'!S48)+('[1]Min Cons'!S48)+('[1]Youth Min'!T48)</f>
        <v>0</v>
      </c>
      <c r="Y48" s="16">
        <f t="shared" si="6"/>
        <v>0</v>
      </c>
      <c r="Z48" s="16">
        <f t="shared" si="7"/>
        <v>1000</v>
      </c>
      <c r="AA48" s="16">
        <f t="shared" si="8"/>
        <v>395</v>
      </c>
      <c r="AB48" s="16">
        <f t="shared" si="9"/>
        <v>0</v>
      </c>
    </row>
    <row r="49" spans="1:28" x14ac:dyDescent="0.35">
      <c r="A49" s="10" t="s">
        <v>62</v>
      </c>
      <c r="C49" s="11">
        <f>'[1] General'!C49+'[1]OLED DO NOT USE'!C49+'[1] CONF'!C49+'[1]Min Cons'!C49+'[1]YMT DO NOT USE'!D49+'[1]Youth Min'!C49</f>
        <v>610</v>
      </c>
      <c r="D49" s="11">
        <f>'[1] General'!D49+'[1]OLED DO NOT USE'!D49+'[1] CONF'!D49+'[1]Min Cons'!D49+'[1]YMT DO NOT USE'!E49+'[1]Youth Min'!D49</f>
        <v>600</v>
      </c>
      <c r="E49" s="11">
        <v>604</v>
      </c>
      <c r="F49" s="11">
        <f>'[1] General'!E49+'[1] CONF'!E49+'[1]Min Cons'!E49+'[1]Youth Min'!E49</f>
        <v>800</v>
      </c>
      <c r="G49" s="11">
        <v>1500</v>
      </c>
      <c r="H49" s="15">
        <f>('[1] General'!F49)+('[1] CONF'!F49)+('[1]Min Cons'!F49)+('[1]Youth Min'!F49)</f>
        <v>800</v>
      </c>
      <c r="I49" s="15"/>
      <c r="J49" s="15">
        <v>650</v>
      </c>
      <c r="K49" s="3"/>
      <c r="L49" s="15">
        <f>('[1] General'!H49)+('[1] CONF'!H49)+('[1]Min Cons'!H49)+('[1]Youth Min'!I49)</f>
        <v>0</v>
      </c>
      <c r="M49" s="15">
        <f>('[1] General'!I49)+('[1] CONF'!I49)+('[1]Min Cons'!I49)+('[1]Youth Min'!J49)</f>
        <v>0</v>
      </c>
      <c r="N49" s="15">
        <f>('[1] General'!J49)+('[1] CONF'!J49)+('[1]Min Cons'!J49)+('[1]Youth Min'!K49)</f>
        <v>0</v>
      </c>
      <c r="O49" s="15">
        <f>('[1] General'!K49)+('[1] CONF'!K49)+('[1]Min Cons'!K49)+('[1]Youth Min'!L49)</f>
        <v>0</v>
      </c>
      <c r="P49" s="15">
        <f>('[1] General'!L49)+('[1] CONF'!L49)+('[1]Min Cons'!L49)+('[1]Youth Min'!M49)</f>
        <v>0</v>
      </c>
      <c r="Q49" s="15">
        <f>('[1] General'!M49)+('[1] CONF'!M49)+('[1]Min Cons'!M49)+('[1]Youth Min'!N49)</f>
        <v>0</v>
      </c>
      <c r="R49" s="15">
        <v>650</v>
      </c>
      <c r="S49" s="15">
        <f>('[1] General'!O49)+('[1] CONF'!O49)+('[1]Min Cons'!O49)+('[1]Youth Min'!P49)</f>
        <v>0</v>
      </c>
      <c r="T49" s="15">
        <f>('[1] General'!P49)+('[1] CONF'!P49)+('[1]Min Cons'!P49)+('[1]Youth Min'!Q49)</f>
        <v>0</v>
      </c>
      <c r="U49" s="15">
        <f>('[1] General'!Q49)+('[1] CONF'!Q49)+('[1]Min Cons'!Q49)+('[1]Youth Min'!R49)</f>
        <v>0</v>
      </c>
      <c r="V49" s="15">
        <f>('[1] General'!R49)+('[1] CONF'!R49)+('[1]Min Cons'!R49)+('[1]Youth Min'!S49)</f>
        <v>0</v>
      </c>
      <c r="W49" s="15">
        <f>('[1] General'!S49)+('[1] CONF'!S49)+('[1]Min Cons'!S49)+('[1]Youth Min'!T49)</f>
        <v>0</v>
      </c>
      <c r="Y49" s="16">
        <f t="shared" si="6"/>
        <v>0</v>
      </c>
      <c r="Z49" s="16">
        <f t="shared" si="7"/>
        <v>0</v>
      </c>
      <c r="AA49" s="16">
        <f t="shared" si="8"/>
        <v>650</v>
      </c>
      <c r="AB49" s="16">
        <f t="shared" si="9"/>
        <v>0</v>
      </c>
    </row>
    <row r="50" spans="1:28" x14ac:dyDescent="0.35">
      <c r="A50" s="10" t="s">
        <v>63</v>
      </c>
      <c r="C50" s="11">
        <f>'[1] General'!C50+'[1]OLED DO NOT USE'!C50+'[1] CONF'!C50+'[1]Min Cons'!C50+'[1]YMT DO NOT USE'!D50+'[1]Youth Min'!C50</f>
        <v>2623</v>
      </c>
      <c r="D50" s="11">
        <f>'[1] General'!D50+'[1]OLED DO NOT USE'!D50+'[1] CONF'!D50+'[1]Min Cons'!D50+'[1]YMT DO NOT USE'!E50+'[1]Youth Min'!D50</f>
        <v>3330</v>
      </c>
      <c r="E50" s="11">
        <v>3742</v>
      </c>
      <c r="F50" s="11">
        <f>'[1] General'!E50+'[1] CONF'!E50+'[1]Min Cons'!E50+'[1]Youth Min'!E50</f>
        <v>2700</v>
      </c>
      <c r="G50" s="11">
        <v>1500</v>
      </c>
      <c r="H50" s="15">
        <f>('[1] General'!F50)+('[1] CONF'!F50)+('[1]Min Cons'!F50)+('[1]Youth Min'!F50)</f>
        <v>3150</v>
      </c>
      <c r="I50" s="15"/>
      <c r="J50" s="15">
        <v>3200</v>
      </c>
      <c r="K50" s="3"/>
      <c r="L50" s="15">
        <f>('[1] General'!H50)+('[1] CONF'!H50)+('[1]Min Cons'!H50)+('[1]Youth Min'!I50)</f>
        <v>175</v>
      </c>
      <c r="M50" s="15">
        <f>('[1] General'!I50)+('[1] CONF'!I50)+('[1]Min Cons'!I50)+('[1]Youth Min'!J50)</f>
        <v>0</v>
      </c>
      <c r="N50" s="15">
        <f>('[1] General'!J50)+('[1] CONF'!J50)+('[1]Min Cons'!J50)+('[1]Youth Min'!K50)</f>
        <v>275</v>
      </c>
      <c r="O50" s="15">
        <f>('[1] General'!K50)+('[1] CONF'!K50)+('[1]Min Cons'!K50)+('[1]Youth Min'!L50)</f>
        <v>0</v>
      </c>
      <c r="P50" s="15">
        <f>('[1] General'!L50)+('[1] CONF'!L50)+('[1]Min Cons'!L50)+('[1]Youth Min'!M50)</f>
        <v>275</v>
      </c>
      <c r="Q50" s="15">
        <f>('[1] General'!M50)+('[1] CONF'!M50)+('[1]Min Cons'!M50)+('[1]Youth Min'!N50)</f>
        <v>0</v>
      </c>
      <c r="R50" s="15">
        <f>('[1] General'!N50)+('[1] CONF'!N50)+('[1]Min Cons'!N50)+('[1]Youth Min'!O50)</f>
        <v>475</v>
      </c>
      <c r="S50" s="15">
        <f>('[1] General'!O50)+('[1] CONF'!O50)+('[1]Min Cons'!O50)+('[1]Youth Min'!P50)</f>
        <v>675</v>
      </c>
      <c r="T50" s="15">
        <f>('[1] General'!P50)+('[1] CONF'!P50)+('[1]Min Cons'!P50)+('[1]Youth Min'!Q50)</f>
        <v>670.5</v>
      </c>
      <c r="U50" s="15">
        <f>('[1] General'!Q50)+('[1] CONF'!Q50)+('[1]Min Cons'!Q50)+('[1]Youth Min'!R50)</f>
        <v>148.5</v>
      </c>
      <c r="V50" s="15">
        <f>('[1] General'!R50)+('[1] CONF'!R50)+('[1]Min Cons'!R50)+('[1]Youth Min'!S50)</f>
        <v>6</v>
      </c>
      <c r="W50" s="15">
        <f>('[1] General'!S50)+('[1] CONF'!S50)+('[1]Min Cons'!S50)+('[1]Youth Min'!T50)</f>
        <v>0</v>
      </c>
      <c r="Y50" s="16">
        <f t="shared" si="6"/>
        <v>450</v>
      </c>
      <c r="Z50" s="16">
        <f t="shared" si="7"/>
        <v>275</v>
      </c>
      <c r="AA50" s="16">
        <f t="shared" si="8"/>
        <v>1820.5</v>
      </c>
      <c r="AB50" s="16">
        <f t="shared" si="9"/>
        <v>154.5</v>
      </c>
    </row>
    <row r="51" spans="1:28" x14ac:dyDescent="0.35">
      <c r="A51" s="10" t="s">
        <v>64</v>
      </c>
      <c r="C51" s="11">
        <f>'[1] General'!C51+'[1]OLED DO NOT USE'!C51+'[1] CONF'!C51+'[1]Min Cons'!C51+'[1]YMT DO NOT USE'!D51+'[1]Youth Min'!C51</f>
        <v>285</v>
      </c>
      <c r="D51" s="11">
        <f>'[1] General'!D51+'[1]OLED DO NOT USE'!D51+'[1] CONF'!D51+'[1]Min Cons'!D51+'[1]YMT DO NOT USE'!E51+'[1]Youth Min'!D51</f>
        <v>450</v>
      </c>
      <c r="E51" s="11">
        <v>144</v>
      </c>
      <c r="F51" s="11">
        <f>'[1] General'!E51+'[1] CONF'!E51+'[1]Min Cons'!E51+'[1]Youth Min'!E51</f>
        <v>600</v>
      </c>
      <c r="G51" s="11">
        <v>1500</v>
      </c>
      <c r="H51" s="15">
        <f>('[1] General'!F51)+('[1] CONF'!F51)+('[1]Min Cons'!F51)+('[1]Youth Min'!F51)</f>
        <v>750</v>
      </c>
      <c r="I51" s="15"/>
      <c r="J51" s="15">
        <v>140</v>
      </c>
      <c r="K51" s="3"/>
      <c r="L51" s="15">
        <f>('[1] General'!H51)+('[1] CONF'!H51)+('[1]Min Cons'!H51)+('[1]Youth Min'!I51)</f>
        <v>8</v>
      </c>
      <c r="M51" s="15">
        <f>('[1] General'!I51)+('[1] CONF'!I51)+('[1]Min Cons'!I51)+('[1]Youth Min'!J51)</f>
        <v>10</v>
      </c>
      <c r="N51" s="15">
        <f>('[1] General'!J51)+('[1] CONF'!J51)+('[1]Min Cons'!J51)+('[1]Youth Min'!K51)</f>
        <v>6</v>
      </c>
      <c r="O51" s="15">
        <f>('[1] General'!K51)+('[1] CONF'!K51)+('[1]Min Cons'!K51)+('[1]Youth Min'!L51)</f>
        <v>8</v>
      </c>
      <c r="P51" s="15">
        <f>('[1] General'!L51)+('[1] CONF'!L51)+('[1]Min Cons'!L51)+('[1]Youth Min'!M51)</f>
        <v>10</v>
      </c>
      <c r="Q51" s="15">
        <f>('[1] General'!M51)+('[1] CONF'!M51)+('[1]Min Cons'!M51)+('[1]Youth Min'!N51)</f>
        <v>8</v>
      </c>
      <c r="R51" s="15">
        <f>('[1] General'!N51)+('[1] CONF'!N51)+('[1]Min Cons'!N51)+('[1]Youth Min'!O51)</f>
        <v>8</v>
      </c>
      <c r="S51" s="15">
        <f>('[1] General'!O51)+('[1] CONF'!O51)+('[1]Min Cons'!O51)+('[1]Youth Min'!P51)</f>
        <v>260</v>
      </c>
      <c r="T51" s="15">
        <f>('[1] General'!P51)+('[1] CONF'!P51)+('[1]Min Cons'!P51)+('[1]Youth Min'!Q51)</f>
        <v>258</v>
      </c>
      <c r="U51" s="15">
        <f>('[1] General'!Q51)+('[1] CONF'!Q51)+('[1]Min Cons'!Q51)+('[1]Youth Min'!R51)</f>
        <v>8</v>
      </c>
      <c r="V51" s="15">
        <f>('[1] General'!R51)+('[1] CONF'!R51)+('[1]Min Cons'!R51)+('[1]Youth Min'!S51)</f>
        <v>10</v>
      </c>
      <c r="W51" s="15">
        <f>('[1] General'!S51)+('[1] CONF'!S51)+('[1]Min Cons'!S51)+('[1]Youth Min'!T51)</f>
        <v>0</v>
      </c>
      <c r="Y51" s="16">
        <f t="shared" si="6"/>
        <v>24</v>
      </c>
      <c r="Z51" s="16">
        <f t="shared" si="7"/>
        <v>26</v>
      </c>
      <c r="AA51" s="16">
        <f t="shared" si="8"/>
        <v>526</v>
      </c>
      <c r="AB51" s="16">
        <f t="shared" si="9"/>
        <v>18</v>
      </c>
    </row>
    <row r="52" spans="1:28" x14ac:dyDescent="0.35">
      <c r="A52" s="10" t="s">
        <v>65</v>
      </c>
      <c r="C52" s="11">
        <f>+'[1] General'!C52</f>
        <v>400</v>
      </c>
      <c r="D52" s="11">
        <f>+'[1] General'!D52</f>
        <v>0</v>
      </c>
      <c r="E52" s="11">
        <v>0</v>
      </c>
      <c r="F52" s="11">
        <f>+'[1] General'!E52</f>
        <v>0</v>
      </c>
      <c r="G52" s="11">
        <f>+'[1] General'!F52</f>
        <v>0</v>
      </c>
      <c r="H52" s="11">
        <v>0</v>
      </c>
      <c r="I52" s="11"/>
      <c r="J52" s="11">
        <v>0</v>
      </c>
      <c r="K52" s="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Y52" s="16"/>
      <c r="Z52" s="16"/>
      <c r="AA52" s="16"/>
      <c r="AB52" s="16"/>
    </row>
    <row r="53" spans="1:28" x14ac:dyDescent="0.35">
      <c r="A53" s="10" t="s">
        <v>66</v>
      </c>
      <c r="C53" s="11"/>
      <c r="D53" s="11"/>
      <c r="E53" s="11">
        <v>2966</v>
      </c>
      <c r="F53" s="11"/>
      <c r="G53" s="11"/>
      <c r="H53" s="15">
        <f>('[1] General'!F53)+('[1] CONF'!F53)+('[1]Min Cons'!F53)+('[1]Youth Min'!F53)</f>
        <v>1155</v>
      </c>
      <c r="I53" s="15"/>
      <c r="J53" s="15">
        <v>266</v>
      </c>
      <c r="K53" s="3"/>
      <c r="L53" s="15">
        <v>22</v>
      </c>
      <c r="M53" s="15">
        <v>22</v>
      </c>
      <c r="N53" s="15">
        <v>22</v>
      </c>
      <c r="O53" s="15">
        <v>22</v>
      </c>
      <c r="P53" s="15">
        <v>22</v>
      </c>
      <c r="Q53" s="15">
        <v>22</v>
      </c>
      <c r="R53" s="15">
        <v>22</v>
      </c>
      <c r="S53" s="15">
        <v>22</v>
      </c>
      <c r="T53" s="15">
        <v>22</v>
      </c>
      <c r="U53" s="15">
        <v>22</v>
      </c>
      <c r="V53" s="15">
        <v>22</v>
      </c>
      <c r="W53" s="15">
        <v>22</v>
      </c>
      <c r="Y53" s="16">
        <v>88</v>
      </c>
      <c r="Z53" s="16">
        <v>88</v>
      </c>
      <c r="AA53" s="16">
        <v>88</v>
      </c>
      <c r="AB53" s="16">
        <v>88</v>
      </c>
    </row>
    <row r="54" spans="1:28" x14ac:dyDescent="0.35">
      <c r="A54" s="10" t="s">
        <v>67</v>
      </c>
      <c r="C54" s="11">
        <f>'[1] General'!C54+'[1]OLED DO NOT USE'!C52+'[1] CONF'!C54+'[1]Min Cons'!C54+'[1]YMT DO NOT USE'!D52+'[1]Youth Min'!C54</f>
        <v>3110</v>
      </c>
      <c r="D54" s="11">
        <f>'[1] General'!D54+'[1]OLED DO NOT USE'!D52+'[1] CONF'!D54+'[1]Min Cons'!D54+'[1]YMT DO NOT USE'!E52+'[1]Youth Min'!D54</f>
        <v>4141</v>
      </c>
      <c r="E54" s="11">
        <v>9644</v>
      </c>
      <c r="F54" s="11">
        <f>'[1] General'!E54+'[1] CONF'!E54+'[1]Min Cons'!E54+'[1]Youth Min'!E54</f>
        <v>1676</v>
      </c>
      <c r="G54" s="11">
        <v>1500</v>
      </c>
      <c r="H54" s="15">
        <f>('[1] General'!F54)+('[1] CONF'!F54)+('[1]Min Cons'!F54)+('[1]Youth Min'!F54)</f>
        <v>3150</v>
      </c>
      <c r="I54" s="15"/>
      <c r="J54" s="15">
        <v>2500</v>
      </c>
      <c r="K54" s="3"/>
      <c r="L54" s="15">
        <f>('[1] General'!H54)+('[1] CONF'!H54)+('[1]Min Cons'!H54)+('[1]Youth Min'!I54)</f>
        <v>231.33333333333334</v>
      </c>
      <c r="M54" s="15">
        <f>('[1] General'!I54)+('[1] CONF'!I54)+('[1]Min Cons'!I54)+('[1]Youth Min'!J54)</f>
        <v>231.33333333333334</v>
      </c>
      <c r="N54" s="15">
        <f>('[1] General'!J54)+('[1] CONF'!J54)+('[1]Min Cons'!J54)+('[1]Youth Min'!K54)</f>
        <v>519.33333333333337</v>
      </c>
      <c r="O54" s="15">
        <f>('[1] General'!K54)+('[1] CONF'!K54)+('[1]Min Cons'!K54)+('[1]Youth Min'!L54)</f>
        <v>231.33333333333334</v>
      </c>
      <c r="P54" s="15">
        <f>('[1] General'!L54)+('[1] CONF'!L54)+('[1]Min Cons'!L54)+('[1]Youth Min'!M54)</f>
        <v>231.33333333333334</v>
      </c>
      <c r="Q54" s="15">
        <f>('[1] General'!M54)+('[1] CONF'!M54)+('[1]Min Cons'!M54)+('[1]Youth Min'!N54)</f>
        <v>231.33333333333334</v>
      </c>
      <c r="R54" s="15">
        <f>('[1] General'!N54)+('[1] CONF'!N54)+('[1]Min Cons'!N54)+('[1]Youth Min'!O54)</f>
        <v>311.33333333333337</v>
      </c>
      <c r="S54" s="15">
        <f>('[1] General'!O54)+('[1] CONF'!O54)+('[1]Min Cons'!O54)+('[1]Youth Min'!P54)</f>
        <v>239.33333333333334</v>
      </c>
      <c r="T54" s="15">
        <f>('[1] General'!P54)+('[1] CONF'!P54)+('[1]Min Cons'!P54)+('[1]Youth Min'!Q54)</f>
        <v>239.33333333333334</v>
      </c>
      <c r="U54" s="15">
        <f>('[1] General'!Q54)+('[1] CONF'!Q54)+('[1]Min Cons'!Q54)+('[1]Youth Min'!R54)</f>
        <v>239.33333333333334</v>
      </c>
      <c r="V54" s="15">
        <f>('[1] General'!R54)+('[1] CONF'!R54)+('[1]Min Cons'!R54)+('[1]Youth Min'!S54)</f>
        <v>239.33333333333334</v>
      </c>
      <c r="W54" s="15">
        <f>('[1] General'!S54)+('[1] CONF'!S54)+('[1]Min Cons'!S54)+('[1]Youth Min'!T54)</f>
        <v>208.33333333333334</v>
      </c>
      <c r="Y54" s="16">
        <f t="shared" si="6"/>
        <v>982</v>
      </c>
      <c r="Z54" s="16">
        <f t="shared" si="7"/>
        <v>694</v>
      </c>
      <c r="AA54" s="16">
        <f t="shared" si="8"/>
        <v>790.00000000000011</v>
      </c>
      <c r="AB54" s="16">
        <f t="shared" si="9"/>
        <v>687</v>
      </c>
    </row>
    <row r="55" spans="1:28" x14ac:dyDescent="0.35">
      <c r="A55" s="10"/>
      <c r="C55" s="11"/>
      <c r="D55" s="11"/>
      <c r="E55" s="11"/>
      <c r="F55" s="12"/>
      <c r="G55" s="12"/>
      <c r="H55" s="13"/>
      <c r="I55" s="13"/>
      <c r="J55" s="13"/>
      <c r="K55" s="3"/>
    </row>
    <row r="56" spans="1:28" x14ac:dyDescent="0.35">
      <c r="B56" s="18" t="s">
        <v>68</v>
      </c>
      <c r="C56" s="19">
        <f>SUM(C28:C55)</f>
        <v>147054.33000000002</v>
      </c>
      <c r="D56" s="19">
        <f>SUM(D28:D55)</f>
        <v>174668</v>
      </c>
      <c r="E56" s="19">
        <v>144187</v>
      </c>
      <c r="F56" s="19">
        <f>SUM(F28:F55)</f>
        <v>172321</v>
      </c>
      <c r="G56" s="19">
        <f>SUM(G28:G55)</f>
        <v>47931</v>
      </c>
      <c r="H56" s="19">
        <f>SUM(H28:H55)</f>
        <v>172267.64999999997</v>
      </c>
      <c r="I56" s="19"/>
      <c r="J56" s="19">
        <v>157523</v>
      </c>
      <c r="K56" s="3"/>
      <c r="L56" s="19">
        <f t="shared" ref="L56:W56" si="10">SUM(L28:L55)</f>
        <v>7914.5041666666657</v>
      </c>
      <c r="M56" s="19">
        <f t="shared" si="10"/>
        <v>15348.504166666668</v>
      </c>
      <c r="N56" s="19">
        <f t="shared" si="10"/>
        <v>17179.504166666666</v>
      </c>
      <c r="O56" s="19">
        <f t="shared" si="10"/>
        <v>7469.5041666666657</v>
      </c>
      <c r="P56" s="19">
        <f t="shared" si="10"/>
        <v>21747.504166666666</v>
      </c>
      <c r="Q56" s="19">
        <f t="shared" si="10"/>
        <v>16493.504166666666</v>
      </c>
      <c r="R56" s="19">
        <f t="shared" si="10"/>
        <v>8174.5041666666657</v>
      </c>
      <c r="S56" s="19">
        <f t="shared" si="10"/>
        <v>14506.504166666668</v>
      </c>
      <c r="T56" s="19">
        <f t="shared" si="10"/>
        <v>42841.504166666673</v>
      </c>
      <c r="U56" s="19">
        <f t="shared" si="10"/>
        <v>21035.504166666666</v>
      </c>
      <c r="V56" s="19">
        <f t="shared" si="10"/>
        <v>7416.5041666666657</v>
      </c>
      <c r="W56" s="19">
        <f t="shared" si="10"/>
        <v>9884.2541666666675</v>
      </c>
      <c r="Y56" s="19">
        <f t="shared" ref="Y56:AB56" si="11">SUM(Y28:Y55)</f>
        <v>40464.512499999997</v>
      </c>
      <c r="Z56" s="19">
        <f t="shared" si="11"/>
        <v>45732.512499999997</v>
      </c>
      <c r="AA56" s="19">
        <f t="shared" si="11"/>
        <v>67210.512499999997</v>
      </c>
      <c r="AB56" s="19">
        <f t="shared" si="11"/>
        <v>38064.262499999997</v>
      </c>
    </row>
    <row r="57" spans="1:28" x14ac:dyDescent="0.35">
      <c r="H57" s="2"/>
      <c r="I57" s="2"/>
      <c r="J57" s="2"/>
      <c r="K57" s="3"/>
    </row>
    <row r="58" spans="1:28" x14ac:dyDescent="0.35">
      <c r="A58" s="20" t="s">
        <v>69</v>
      </c>
      <c r="C58" s="21">
        <f>+C24-C56</f>
        <v>-15928.330000000016</v>
      </c>
      <c r="D58" s="21">
        <f>+D24-D56</f>
        <v>20807</v>
      </c>
      <c r="E58" s="21">
        <v>-647</v>
      </c>
      <c r="F58" s="21">
        <f>+F24-F56</f>
        <v>12517</v>
      </c>
      <c r="G58" s="21">
        <f>+G24-G56</f>
        <v>11153</v>
      </c>
      <c r="H58" s="21">
        <f>+H24-H56</f>
        <v>20998.350000000035</v>
      </c>
      <c r="I58" s="21"/>
      <c r="J58" s="21">
        <v>3732</v>
      </c>
      <c r="K58" s="3"/>
      <c r="L58" s="21">
        <f t="shared" ref="L58:W58" si="12">+L24-L56</f>
        <v>-1914.5041666666657</v>
      </c>
      <c r="M58" s="21">
        <f t="shared" si="12"/>
        <v>651.49583333333248</v>
      </c>
      <c r="N58" s="21">
        <f t="shared" si="12"/>
        <v>1820.4958333333343</v>
      </c>
      <c r="O58" s="21">
        <f t="shared" si="12"/>
        <v>9280.4958333333343</v>
      </c>
      <c r="P58" s="21">
        <f t="shared" si="12"/>
        <v>-2747.5041666666657</v>
      </c>
      <c r="Q58" s="21">
        <f t="shared" si="12"/>
        <v>-8493.5041666666657</v>
      </c>
      <c r="R58" s="21">
        <f t="shared" si="12"/>
        <v>1825.4958333333343</v>
      </c>
      <c r="S58" s="21">
        <f t="shared" si="12"/>
        <v>6493.4958333333325</v>
      </c>
      <c r="T58" s="21">
        <f t="shared" si="12"/>
        <v>-23091.504166666673</v>
      </c>
      <c r="U58" s="21">
        <f t="shared" si="12"/>
        <v>-3313.5041666666657</v>
      </c>
      <c r="V58" s="21">
        <f t="shared" si="12"/>
        <v>-916.5041666666657</v>
      </c>
      <c r="W58" s="21">
        <f t="shared" si="12"/>
        <v>3115.7458333333325</v>
      </c>
      <c r="Y58" s="21">
        <f t="shared" ref="Y58:AB58" si="13">+Y24-Y56</f>
        <v>535.48750000000291</v>
      </c>
      <c r="Z58" s="21">
        <f t="shared" si="13"/>
        <v>-1982.5124999999971</v>
      </c>
      <c r="AA58" s="21">
        <f t="shared" si="13"/>
        <v>-16460.512499999997</v>
      </c>
      <c r="AB58" s="21">
        <f t="shared" si="13"/>
        <v>-842.26249999999709</v>
      </c>
    </row>
  </sheetData>
  <mergeCells count="2"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Nelson</dc:creator>
  <cp:lastModifiedBy>Raymond Nelson</cp:lastModifiedBy>
  <dcterms:created xsi:type="dcterms:W3CDTF">2024-07-08T19:23:03Z</dcterms:created>
  <dcterms:modified xsi:type="dcterms:W3CDTF">2024-08-11T23:03:47Z</dcterms:modified>
</cp:coreProperties>
</file>